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10" windowWidth="15480" windowHeight="1146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G243" i="1"/>
  <c r="J243" s="1"/>
  <c r="G242"/>
  <c r="J242" s="1"/>
  <c r="G241"/>
  <c r="J241" s="1"/>
  <c r="C243"/>
  <c r="F243" s="1"/>
  <c r="C242"/>
  <c r="F242" s="1"/>
  <c r="C241"/>
  <c r="F241" s="1"/>
  <c r="E247"/>
  <c r="D247"/>
  <c r="G240"/>
  <c r="G239"/>
  <c r="G238"/>
  <c r="G237"/>
  <c r="C240"/>
  <c r="C239"/>
  <c r="C238"/>
  <c r="C237"/>
  <c r="E235"/>
  <c r="D235"/>
  <c r="C235"/>
  <c r="G234"/>
  <c r="G233"/>
  <c r="C234"/>
  <c r="C233"/>
  <c r="G232"/>
  <c r="C232"/>
  <c r="G231"/>
  <c r="C231"/>
  <c r="G230"/>
  <c r="C230"/>
  <c r="G229"/>
  <c r="C229"/>
  <c r="G197"/>
  <c r="C200"/>
  <c r="C199"/>
  <c r="C198"/>
  <c r="C197"/>
  <c r="E195"/>
  <c r="D195"/>
  <c r="I188"/>
  <c r="H188"/>
  <c r="G188"/>
  <c r="E188"/>
  <c r="D188"/>
  <c r="C188"/>
  <c r="G144"/>
  <c r="G60"/>
  <c r="C60"/>
  <c r="G12"/>
  <c r="G16"/>
  <c r="C12"/>
  <c r="C16"/>
  <c r="G35"/>
  <c r="G36"/>
  <c r="C35"/>
  <c r="C36"/>
  <c r="C252"/>
  <c r="G118"/>
  <c r="C144"/>
  <c r="G75"/>
  <c r="G59"/>
  <c r="G58"/>
  <c r="C59"/>
  <c r="C58"/>
  <c r="G42"/>
  <c r="C42"/>
  <c r="G41"/>
  <c r="C41"/>
  <c r="G34"/>
  <c r="C34"/>
  <c r="G31"/>
  <c r="C31"/>
  <c r="G15"/>
  <c r="G14"/>
  <c r="C15"/>
  <c r="C14"/>
  <c r="G11"/>
  <c r="G10"/>
  <c r="G18"/>
  <c r="C11"/>
  <c r="D11"/>
  <c r="E11"/>
  <c r="C10"/>
  <c r="D47"/>
  <c r="D48"/>
  <c r="D49"/>
  <c r="D50"/>
  <c r="D51"/>
  <c r="C51"/>
  <c r="E51"/>
  <c r="D52"/>
  <c r="D53"/>
  <c r="D54"/>
  <c r="D58"/>
  <c r="D59"/>
  <c r="F59" s="1"/>
  <c r="D60"/>
  <c r="D63"/>
  <c r="D64"/>
  <c r="D65"/>
  <c r="D67"/>
  <c r="D68"/>
  <c r="D69"/>
  <c r="D72"/>
  <c r="D73"/>
  <c r="D74"/>
  <c r="D75"/>
  <c r="D87"/>
  <c r="D115"/>
  <c r="D116"/>
  <c r="D117"/>
  <c r="D118"/>
  <c r="D144"/>
  <c r="D153"/>
  <c r="D151" s="1"/>
  <c r="D154"/>
  <c r="D185"/>
  <c r="D184" s="1"/>
  <c r="D186"/>
  <c r="C186"/>
  <c r="D187"/>
  <c r="H10"/>
  <c r="H18" s="1"/>
  <c r="H14"/>
  <c r="H11"/>
  <c r="H12"/>
  <c r="H16"/>
  <c r="H20" s="1"/>
  <c r="H15"/>
  <c r="D10"/>
  <c r="D18" s="1"/>
  <c r="D14"/>
  <c r="D12"/>
  <c r="D20" s="1"/>
  <c r="D16"/>
  <c r="D15"/>
  <c r="H75"/>
  <c r="H87"/>
  <c r="H118"/>
  <c r="H144"/>
  <c r="H201"/>
  <c r="D201"/>
  <c r="H229"/>
  <c r="H230"/>
  <c r="H231"/>
  <c r="H232"/>
  <c r="H233"/>
  <c r="H234"/>
  <c r="I233"/>
  <c r="D229"/>
  <c r="D230"/>
  <c r="D231"/>
  <c r="D232"/>
  <c r="D233"/>
  <c r="F233" s="1"/>
  <c r="E233"/>
  <c r="D234"/>
  <c r="H237"/>
  <c r="H238"/>
  <c r="H239"/>
  <c r="H240"/>
  <c r="D237"/>
  <c r="D238"/>
  <c r="D239"/>
  <c r="D240"/>
  <c r="I12"/>
  <c r="G63"/>
  <c r="G64"/>
  <c r="G65"/>
  <c r="C63"/>
  <c r="C64"/>
  <c r="C65"/>
  <c r="G67"/>
  <c r="G68"/>
  <c r="H68"/>
  <c r="I68"/>
  <c r="G69"/>
  <c r="C67"/>
  <c r="C68"/>
  <c r="C66" s="1"/>
  <c r="C69"/>
  <c r="G198"/>
  <c r="G199"/>
  <c r="G200"/>
  <c r="D198"/>
  <c r="E198"/>
  <c r="F198" s="1"/>
  <c r="D200"/>
  <c r="E200"/>
  <c r="F200" s="1"/>
  <c r="G47"/>
  <c r="G48"/>
  <c r="G49"/>
  <c r="G50"/>
  <c r="G51"/>
  <c r="G52"/>
  <c r="G53"/>
  <c r="G54"/>
  <c r="H54"/>
  <c r="I54"/>
  <c r="G72"/>
  <c r="G73"/>
  <c r="G74"/>
  <c r="G115"/>
  <c r="G116"/>
  <c r="G117"/>
  <c r="G153"/>
  <c r="G154"/>
  <c r="G151" s="1"/>
  <c r="G185"/>
  <c r="G186"/>
  <c r="G187"/>
  <c r="H187"/>
  <c r="J187" s="1"/>
  <c r="I187"/>
  <c r="H247"/>
  <c r="H246" s="1"/>
  <c r="H255"/>
  <c r="D255"/>
  <c r="H197"/>
  <c r="H198"/>
  <c r="H199"/>
  <c r="H200"/>
  <c r="I200"/>
  <c r="C47"/>
  <c r="C48"/>
  <c r="C49"/>
  <c r="C50"/>
  <c r="C52"/>
  <c r="C53"/>
  <c r="C54"/>
  <c r="C72"/>
  <c r="C73"/>
  <c r="C70" s="1"/>
  <c r="C74"/>
  <c r="C115"/>
  <c r="C116"/>
  <c r="C117"/>
  <c r="C153"/>
  <c r="C154"/>
  <c r="C185"/>
  <c r="C187"/>
  <c r="F187" s="1"/>
  <c r="D197"/>
  <c r="D199"/>
  <c r="H153"/>
  <c r="H154"/>
  <c r="H47"/>
  <c r="H48"/>
  <c r="I48"/>
  <c r="H49"/>
  <c r="H50"/>
  <c r="H51"/>
  <c r="H52"/>
  <c r="I52"/>
  <c r="H53"/>
  <c r="H58"/>
  <c r="H59"/>
  <c r="H60"/>
  <c r="H63"/>
  <c r="H64"/>
  <c r="H65"/>
  <c r="H67"/>
  <c r="H69"/>
  <c r="H22"/>
  <c r="H23"/>
  <c r="H25"/>
  <c r="H26"/>
  <c r="H30"/>
  <c r="H31"/>
  <c r="H34"/>
  <c r="H35"/>
  <c r="H36"/>
  <c r="I36"/>
  <c r="H38"/>
  <c r="H39"/>
  <c r="H40"/>
  <c r="H41"/>
  <c r="H42"/>
  <c r="H44"/>
  <c r="D22"/>
  <c r="D25"/>
  <c r="D23"/>
  <c r="D26"/>
  <c r="D30"/>
  <c r="D31"/>
  <c r="D34"/>
  <c r="D35"/>
  <c r="D36"/>
  <c r="D38"/>
  <c r="D39"/>
  <c r="D40"/>
  <c r="D41"/>
  <c r="D42"/>
  <c r="D44"/>
  <c r="G22"/>
  <c r="G23"/>
  <c r="G26"/>
  <c r="G25"/>
  <c r="G30"/>
  <c r="G38"/>
  <c r="I38"/>
  <c r="G39"/>
  <c r="G40"/>
  <c r="G44"/>
  <c r="C22"/>
  <c r="C23"/>
  <c r="C25"/>
  <c r="C28" s="1"/>
  <c r="C26"/>
  <c r="C30"/>
  <c r="C38"/>
  <c r="E38"/>
  <c r="C39"/>
  <c r="C40"/>
  <c r="C44"/>
  <c r="I239"/>
  <c r="J239" s="1"/>
  <c r="E239"/>
  <c r="I247"/>
  <c r="I255"/>
  <c r="E255"/>
  <c r="E246" s="1"/>
  <c r="I11"/>
  <c r="I15"/>
  <c r="J15" s="1"/>
  <c r="E15"/>
  <c r="I25"/>
  <c r="I26"/>
  <c r="E25"/>
  <c r="I16"/>
  <c r="I14"/>
  <c r="E16"/>
  <c r="I23"/>
  <c r="E23"/>
  <c r="E26"/>
  <c r="I47"/>
  <c r="E47"/>
  <c r="I59"/>
  <c r="J59" s="1"/>
  <c r="I118"/>
  <c r="E118"/>
  <c r="I229"/>
  <c r="E229"/>
  <c r="I230"/>
  <c r="E230"/>
  <c r="F230" s="1"/>
  <c r="I231"/>
  <c r="E231"/>
  <c r="I232"/>
  <c r="E232"/>
  <c r="F232" s="1"/>
  <c r="I266"/>
  <c r="I254"/>
  <c r="I253"/>
  <c r="I252"/>
  <c r="H266"/>
  <c r="H254"/>
  <c r="H253"/>
  <c r="H252"/>
  <c r="G254"/>
  <c r="G253"/>
  <c r="I197"/>
  <c r="I198"/>
  <c r="J198" s="1"/>
  <c r="I199"/>
  <c r="I201"/>
  <c r="I234"/>
  <c r="I237"/>
  <c r="J237" s="1"/>
  <c r="I238"/>
  <c r="I240"/>
  <c r="I10"/>
  <c r="I22"/>
  <c r="I28" s="1"/>
  <c r="I30"/>
  <c r="I31"/>
  <c r="I34"/>
  <c r="I35"/>
  <c r="I39"/>
  <c r="I40"/>
  <c r="I41"/>
  <c r="I42"/>
  <c r="I44"/>
  <c r="J265"/>
  <c r="J264"/>
  <c r="J263"/>
  <c r="J262"/>
  <c r="J261"/>
  <c r="J260"/>
  <c r="J259"/>
  <c r="J258"/>
  <c r="J257"/>
  <c r="J251"/>
  <c r="J250"/>
  <c r="J249"/>
  <c r="E197"/>
  <c r="F197" s="1"/>
  <c r="E199"/>
  <c r="E201"/>
  <c r="E234"/>
  <c r="E237"/>
  <c r="F237" s="1"/>
  <c r="E238"/>
  <c r="E240"/>
  <c r="E10"/>
  <c r="E12"/>
  <c r="E14"/>
  <c r="F14" s="1"/>
  <c r="E22"/>
  <c r="E30"/>
  <c r="E31"/>
  <c r="E34"/>
  <c r="E35"/>
  <c r="E36"/>
  <c r="E39"/>
  <c r="E40"/>
  <c r="E41"/>
  <c r="E42"/>
  <c r="E44"/>
  <c r="D266"/>
  <c r="E266"/>
  <c r="F266" s="1"/>
  <c r="F265"/>
  <c r="F264"/>
  <c r="F263"/>
  <c r="F262"/>
  <c r="F261"/>
  <c r="F260"/>
  <c r="F259"/>
  <c r="F258"/>
  <c r="F257"/>
  <c r="C254"/>
  <c r="D254"/>
  <c r="E254"/>
  <c r="C253"/>
  <c r="D253"/>
  <c r="E253"/>
  <c r="D252"/>
  <c r="E252"/>
  <c r="F251"/>
  <c r="F250"/>
  <c r="F249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8"/>
  <c r="F236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8"/>
  <c r="J236"/>
  <c r="J196"/>
  <c r="F196"/>
  <c r="I186"/>
  <c r="H186"/>
  <c r="I185"/>
  <c r="H185"/>
  <c r="H184" s="1"/>
  <c r="I154"/>
  <c r="I153"/>
  <c r="E154"/>
  <c r="E153"/>
  <c r="I144"/>
  <c r="E144"/>
  <c r="I117"/>
  <c r="I116"/>
  <c r="H117"/>
  <c r="H116"/>
  <c r="J116" s="1"/>
  <c r="I115"/>
  <c r="H115"/>
  <c r="J115" s="1"/>
  <c r="E117"/>
  <c r="E116"/>
  <c r="E115"/>
  <c r="J71"/>
  <c r="H72"/>
  <c r="I72"/>
  <c r="H73"/>
  <c r="I73"/>
  <c r="H74"/>
  <c r="I74"/>
  <c r="I75"/>
  <c r="J76"/>
  <c r="J77"/>
  <c r="J78"/>
  <c r="J79"/>
  <c r="J80"/>
  <c r="J81"/>
  <c r="J82"/>
  <c r="J83"/>
  <c r="J84"/>
  <c r="J85"/>
  <c r="J86"/>
  <c r="I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4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5"/>
  <c r="J146"/>
  <c r="J147"/>
  <c r="J148"/>
  <c r="J149"/>
  <c r="J150"/>
  <c r="J152"/>
  <c r="J157"/>
  <c r="J158"/>
  <c r="J159"/>
  <c r="J160"/>
  <c r="J162"/>
  <c r="J163"/>
  <c r="J164"/>
  <c r="J165"/>
  <c r="J167"/>
  <c r="J168"/>
  <c r="J170"/>
  <c r="J171"/>
  <c r="J172"/>
  <c r="J173"/>
  <c r="J175"/>
  <c r="J176"/>
  <c r="J177"/>
  <c r="J178"/>
  <c r="J180"/>
  <c r="J181"/>
  <c r="J182"/>
  <c r="J183"/>
  <c r="F71"/>
  <c r="E72"/>
  <c r="E73"/>
  <c r="E74"/>
  <c r="E75"/>
  <c r="F76"/>
  <c r="F77"/>
  <c r="F78"/>
  <c r="F79"/>
  <c r="F80"/>
  <c r="F81"/>
  <c r="F82"/>
  <c r="F83"/>
  <c r="F84"/>
  <c r="F85"/>
  <c r="F86"/>
  <c r="E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4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5"/>
  <c r="F146"/>
  <c r="F147"/>
  <c r="F148"/>
  <c r="F149"/>
  <c r="F150"/>
  <c r="F152"/>
  <c r="F157"/>
  <c r="F158"/>
  <c r="F159"/>
  <c r="F160"/>
  <c r="F162"/>
  <c r="F163"/>
  <c r="F164"/>
  <c r="F165"/>
  <c r="F167"/>
  <c r="F168"/>
  <c r="F170"/>
  <c r="F171"/>
  <c r="F172"/>
  <c r="F173"/>
  <c r="F175"/>
  <c r="F176"/>
  <c r="F177"/>
  <c r="F178"/>
  <c r="F180"/>
  <c r="F181"/>
  <c r="F182"/>
  <c r="F183"/>
  <c r="E184"/>
  <c r="I69"/>
  <c r="I67"/>
  <c r="E69"/>
  <c r="F69" s="1"/>
  <c r="E68"/>
  <c r="E67"/>
  <c r="F67" s="1"/>
  <c r="I65"/>
  <c r="I64"/>
  <c r="J64" s="1"/>
  <c r="I63"/>
  <c r="E65"/>
  <c r="E64"/>
  <c r="E63"/>
  <c r="I60"/>
  <c r="I58"/>
  <c r="J62"/>
  <c r="F62"/>
  <c r="J57"/>
  <c r="F57"/>
  <c r="I49"/>
  <c r="I50"/>
  <c r="I51"/>
  <c r="I53"/>
  <c r="J53" s="1"/>
  <c r="J55"/>
  <c r="E48"/>
  <c r="E49"/>
  <c r="E50"/>
  <c r="E52"/>
  <c r="E53"/>
  <c r="F53" s="1"/>
  <c r="E54"/>
  <c r="F55"/>
  <c r="C256"/>
  <c r="C248"/>
  <c r="F248"/>
  <c r="D248"/>
  <c r="D256"/>
  <c r="E248"/>
  <c r="E256"/>
  <c r="G248"/>
  <c r="G256"/>
  <c r="J256" s="1"/>
  <c r="H248"/>
  <c r="H256"/>
  <c r="I248"/>
  <c r="J248" s="1"/>
  <c r="I256"/>
  <c r="E56"/>
  <c r="D156"/>
  <c r="D161"/>
  <c r="D166"/>
  <c r="D169"/>
  <c r="D155" s="1"/>
  <c r="D174"/>
  <c r="D179"/>
  <c r="E156"/>
  <c r="E161"/>
  <c r="E155" s="1"/>
  <c r="E166"/>
  <c r="E169"/>
  <c r="E174"/>
  <c r="E179"/>
  <c r="G156"/>
  <c r="G161"/>
  <c r="G166"/>
  <c r="J166" s="1"/>
  <c r="G169"/>
  <c r="G174"/>
  <c r="G179"/>
  <c r="J179"/>
  <c r="H156"/>
  <c r="H161"/>
  <c r="H166"/>
  <c r="H169"/>
  <c r="J169" s="1"/>
  <c r="H174"/>
  <c r="H179"/>
  <c r="I156"/>
  <c r="I155" s="1"/>
  <c r="I161"/>
  <c r="I166"/>
  <c r="I169"/>
  <c r="I174"/>
  <c r="I179"/>
  <c r="C156"/>
  <c r="C155" s="1"/>
  <c r="F155" s="1"/>
  <c r="C161"/>
  <c r="F161"/>
  <c r="C166"/>
  <c r="F166"/>
  <c r="C169"/>
  <c r="C174"/>
  <c r="C179"/>
  <c r="F179"/>
  <c r="E19"/>
  <c r="F169"/>
  <c r="C18"/>
  <c r="F256"/>
  <c r="J229"/>
  <c r="F58"/>
  <c r="I184"/>
  <c r="J118"/>
  <c r="J25"/>
  <c r="J234"/>
  <c r="C19"/>
  <c r="C43"/>
  <c r="I20"/>
  <c r="G19"/>
  <c r="G43"/>
  <c r="J174"/>
  <c r="J197"/>
  <c r="F239"/>
  <c r="H155"/>
  <c r="J156"/>
  <c r="I18"/>
  <c r="C37"/>
  <c r="C29"/>
  <c r="F174"/>
  <c r="G155"/>
  <c r="J155" s="1"/>
  <c r="J161"/>
  <c r="J10"/>
  <c r="D9"/>
  <c r="C247"/>
  <c r="F247" s="1"/>
  <c r="J188"/>
  <c r="I227"/>
  <c r="F188"/>
  <c r="H28"/>
  <c r="G46"/>
  <c r="J75"/>
  <c r="F16"/>
  <c r="F144"/>
  <c r="J68"/>
  <c r="E29"/>
  <c r="J26"/>
  <c r="D29"/>
  <c r="J60"/>
  <c r="I113"/>
  <c r="H21"/>
  <c r="E9"/>
  <c r="E20"/>
  <c r="J40"/>
  <c r="J73"/>
  <c r="D24"/>
  <c r="J12"/>
  <c r="J231"/>
  <c r="G235"/>
  <c r="F235"/>
  <c r="J185"/>
  <c r="H29"/>
  <c r="D246"/>
  <c r="C61"/>
  <c r="J233"/>
  <c r="F186"/>
  <c r="C13"/>
  <c r="G13"/>
  <c r="C56"/>
  <c r="J52"/>
  <c r="F11"/>
  <c r="F156"/>
  <c r="C227"/>
  <c r="G227"/>
  <c r="G201"/>
  <c r="G87"/>
  <c r="C201"/>
  <c r="C75"/>
  <c r="C87"/>
  <c r="C118"/>
  <c r="C255"/>
  <c r="C246" s="1"/>
  <c r="G195"/>
  <c r="C195"/>
  <c r="C244" s="1"/>
  <c r="E46" l="1"/>
  <c r="J39"/>
  <c r="I70"/>
  <c r="E151"/>
  <c r="J186"/>
  <c r="F252"/>
  <c r="I9"/>
  <c r="F23"/>
  <c r="J42"/>
  <c r="D113"/>
  <c r="D66"/>
  <c r="F51"/>
  <c r="C32"/>
  <c r="C20"/>
  <c r="G20"/>
  <c r="G244"/>
  <c r="E21"/>
  <c r="J253"/>
  <c r="J254"/>
  <c r="I29"/>
  <c r="I13"/>
  <c r="F42"/>
  <c r="D37"/>
  <c r="F31"/>
  <c r="F26"/>
  <c r="F75"/>
  <c r="D21"/>
  <c r="D27" s="1"/>
  <c r="H37"/>
  <c r="J58"/>
  <c r="J56" s="1"/>
  <c r="F199"/>
  <c r="F195" s="1"/>
  <c r="C113"/>
  <c r="C46"/>
  <c r="H195"/>
  <c r="J117"/>
  <c r="F64"/>
  <c r="G61"/>
  <c r="J238"/>
  <c r="J232"/>
  <c r="J230"/>
  <c r="J144"/>
  <c r="F15"/>
  <c r="J11"/>
  <c r="F118"/>
  <c r="F87"/>
  <c r="G32"/>
  <c r="G56"/>
  <c r="G266"/>
  <c r="G255" s="1"/>
  <c r="J255" s="1"/>
  <c r="F254"/>
  <c r="E32"/>
  <c r="F40"/>
  <c r="E37"/>
  <c r="F30"/>
  <c r="G113"/>
  <c r="J54"/>
  <c r="J50"/>
  <c r="J48"/>
  <c r="J200"/>
  <c r="G66"/>
  <c r="F234"/>
  <c r="D227"/>
  <c r="J20"/>
  <c r="J18"/>
  <c r="D70"/>
  <c r="D61"/>
  <c r="F52"/>
  <c r="D46"/>
  <c r="D19"/>
  <c r="H227"/>
  <c r="J227" s="1"/>
  <c r="I195"/>
  <c r="D43"/>
  <c r="J67"/>
  <c r="F34"/>
  <c r="D13"/>
  <c r="D17" s="1"/>
  <c r="H235"/>
  <c r="F72"/>
  <c r="J51"/>
  <c r="E61"/>
  <c r="I61"/>
  <c r="F68"/>
  <c r="I66"/>
  <c r="F74"/>
  <c r="J74"/>
  <c r="H70"/>
  <c r="E113"/>
  <c r="I43"/>
  <c r="J34"/>
  <c r="C21"/>
  <c r="F21" s="1"/>
  <c r="G28"/>
  <c r="G21"/>
  <c r="F41"/>
  <c r="D32"/>
  <c r="F32" s="1"/>
  <c r="D28"/>
  <c r="J41"/>
  <c r="J36"/>
  <c r="J35"/>
  <c r="H24"/>
  <c r="J69"/>
  <c r="H46"/>
  <c r="H151"/>
  <c r="F185"/>
  <c r="F153"/>
  <c r="F50"/>
  <c r="J199"/>
  <c r="J195" s="1"/>
  <c r="J28"/>
  <c r="J9"/>
  <c r="F37"/>
  <c r="E70"/>
  <c r="F70" s="1"/>
  <c r="I46"/>
  <c r="E28"/>
  <c r="F28" s="1"/>
  <c r="F36"/>
  <c r="H27"/>
  <c r="J65"/>
  <c r="J63"/>
  <c r="F255"/>
  <c r="J201"/>
  <c r="G9"/>
  <c r="C9"/>
  <c r="C17" s="1"/>
  <c r="F25"/>
  <c r="I21"/>
  <c r="J47"/>
  <c r="F29"/>
  <c r="J22"/>
  <c r="F115"/>
  <c r="H32"/>
  <c r="E24"/>
  <c r="F48"/>
  <c r="F63"/>
  <c r="F65"/>
  <c r="F116"/>
  <c r="H113"/>
  <c r="J113" s="1"/>
  <c r="E43"/>
  <c r="F43" s="1"/>
  <c r="F39"/>
  <c r="F35"/>
  <c r="E18"/>
  <c r="I32"/>
  <c r="J32" s="1"/>
  <c r="J31"/>
  <c r="I24"/>
  <c r="I27" s="1"/>
  <c r="I19"/>
  <c r="I246"/>
  <c r="F38"/>
  <c r="C24"/>
  <c r="F24" s="1"/>
  <c r="F22"/>
  <c r="G37"/>
  <c r="J38"/>
  <c r="J30"/>
  <c r="H66"/>
  <c r="H61"/>
  <c r="J61" s="1"/>
  <c r="H56"/>
  <c r="J49"/>
  <c r="J154"/>
  <c r="C151"/>
  <c r="F151" s="1"/>
  <c r="F117"/>
  <c r="F73"/>
  <c r="F54"/>
  <c r="F49"/>
  <c r="F47"/>
  <c r="G184"/>
  <c r="J184" s="1"/>
  <c r="J153"/>
  <c r="G70"/>
  <c r="H9"/>
  <c r="H13"/>
  <c r="D56"/>
  <c r="F60"/>
  <c r="F56" s="1"/>
  <c r="E227"/>
  <c r="E244" s="1"/>
  <c r="F240"/>
  <c r="F238"/>
  <c r="F229"/>
  <c r="C267"/>
  <c r="F19"/>
  <c r="F253"/>
  <c r="F201"/>
  <c r="J266"/>
  <c r="F18"/>
  <c r="I17"/>
  <c r="F246"/>
  <c r="J87"/>
  <c r="G17"/>
  <c r="F20"/>
  <c r="G29"/>
  <c r="E13"/>
  <c r="E17" s="1"/>
  <c r="E66"/>
  <c r="J23"/>
  <c r="I56"/>
  <c r="I235"/>
  <c r="J235" s="1"/>
  <c r="J72"/>
  <c r="F10"/>
  <c r="F154"/>
  <c r="J14"/>
  <c r="C184"/>
  <c r="F184" s="1"/>
  <c r="F46"/>
  <c r="I151"/>
  <c r="F44"/>
  <c r="F12"/>
  <c r="I37"/>
  <c r="J37" s="1"/>
  <c r="J240"/>
  <c r="F231"/>
  <c r="J16"/>
  <c r="J44"/>
  <c r="G24"/>
  <c r="H43"/>
  <c r="J43" s="1"/>
  <c r="H19"/>
  <c r="C27"/>
  <c r="I189"/>
  <c r="K13"/>
  <c r="J151" l="1"/>
  <c r="G27"/>
  <c r="D189"/>
  <c r="G189"/>
  <c r="J24"/>
  <c r="J29"/>
  <c r="F113"/>
  <c r="F227"/>
  <c r="J27"/>
  <c r="F61"/>
  <c r="J19"/>
  <c r="J13"/>
  <c r="J70"/>
  <c r="C189"/>
  <c r="E27"/>
  <c r="J21"/>
  <c r="D244"/>
  <c r="D267" s="1"/>
  <c r="D45"/>
  <c r="D190" s="1"/>
  <c r="D268" s="1"/>
  <c r="H189"/>
  <c r="J66"/>
  <c r="H244"/>
  <c r="H267" s="1"/>
  <c r="E45"/>
  <c r="H17"/>
  <c r="H45" s="1"/>
  <c r="J46"/>
  <c r="I244"/>
  <c r="I267" s="1"/>
  <c r="J244"/>
  <c r="F244"/>
  <c r="E267"/>
  <c r="F267" s="1"/>
  <c r="F66"/>
  <c r="E189"/>
  <c r="E190" s="1"/>
  <c r="F9"/>
  <c r="I45"/>
  <c r="I190" s="1"/>
  <c r="F13"/>
  <c r="F17"/>
  <c r="C45"/>
  <c r="F27"/>
  <c r="F45" s="1"/>
  <c r="G45"/>
  <c r="G190" s="1"/>
  <c r="J189" l="1"/>
  <c r="C190"/>
  <c r="C268" s="1"/>
  <c r="F189"/>
  <c r="F190" s="1"/>
  <c r="H190"/>
  <c r="H268" s="1"/>
  <c r="E268"/>
  <c r="J17"/>
  <c r="J45" s="1"/>
  <c r="I268"/>
  <c r="J190" l="1"/>
  <c r="F268"/>
  <c r="G252" l="1"/>
  <c r="G247" l="1"/>
  <c r="J252"/>
  <c r="J247" l="1"/>
  <c r="G246"/>
  <c r="J246" l="1"/>
  <c r="G267"/>
  <c r="J267" l="1"/>
  <c r="G268"/>
  <c r="J268" s="1"/>
</calcChain>
</file>

<file path=xl/sharedStrings.xml><?xml version="1.0" encoding="utf-8"?>
<sst xmlns="http://schemas.openxmlformats.org/spreadsheetml/2006/main" count="496" uniqueCount="454">
  <si>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</si>
  <si>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</si>
  <si>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</si>
  <si>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</si>
  <si>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</si>
  <si>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</si>
  <si>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</si>
  <si>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</si>
  <si>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>иное движимое имущество учреждения (010230000) *</t>
  </si>
  <si>
    <t>042</t>
  </si>
  <si>
    <t>043</t>
  </si>
  <si>
    <t>предметы лизинга  (010240000) *</t>
  </si>
  <si>
    <t>предметов лизинга  (010449000) *</t>
  </si>
  <si>
    <t>053</t>
  </si>
  <si>
    <t>иного движимого имущества учреждения (010439000) *</t>
  </si>
  <si>
    <t>063</t>
  </si>
  <si>
    <t>062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</si>
  <si>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</si>
  <si>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 xml:space="preserve">предметы лизинга (остаточная стоимость, стр. 043 -  стр.053)                                                                                              </t>
  </si>
  <si>
    <t>в иное движимое имущество учреждения (010630000)</t>
  </si>
  <si>
    <t>в предметы лизинга (010640000)</t>
  </si>
  <si>
    <t>иное движимое имущество учреждения в пути (010730000)</t>
  </si>
  <si>
    <t>предметы лизинга в пути (010740000)</t>
  </si>
  <si>
    <t>ценные бумаги, кроме акций  (021520000)</t>
  </si>
  <si>
    <t>акции и иные формы участия в капитале (021530000)</t>
  </si>
  <si>
    <t>иные финансовые активы (021550000)</t>
  </si>
  <si>
    <t>371</t>
  </si>
  <si>
    <t>372</t>
  </si>
  <si>
    <t>373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</si>
  <si>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</si>
  <si>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 xml:space="preserve">Нефинансовые активы  имущества казны (балансовая стоимость,010800000)
  </t>
  </si>
  <si>
    <r>
      <t xml:space="preserve">Итого по разделу I 
</t>
    </r>
    <r>
      <rPr>
        <sz val="8"/>
        <rFont val="Arial Cyr"/>
        <family val="2"/>
        <charset val="204"/>
      </rPr>
      <t>(стр.030 + стр.060 + стр.070 + стр.080 + стр.090 + стр.100 + стр.130 + стр. 140)</t>
    </r>
  </si>
  <si>
    <t>183</t>
  </si>
  <si>
    <t>Средства на счетах бюджета в кредитной организации (020220000)</t>
  </si>
  <si>
    <t>средства на счетах бюджета в кредитной организации в пути (020222000)</t>
  </si>
  <si>
    <t>201</t>
  </si>
  <si>
    <t>202</t>
  </si>
  <si>
    <t>203</t>
  </si>
  <si>
    <t>Средства бюджета на депозитных счетах (020230000)</t>
  </si>
  <si>
    <t>Средства на счетах бюджета в органе Федерального казначейства (020210000)</t>
  </si>
  <si>
    <t>средства на счетах бюджета в рублях органе ФК (020211000)</t>
  </si>
  <si>
    <t>средства на счетах бюджета в  органе ФК В пути (020212000)</t>
  </si>
  <si>
    <t>средства бюджета в органах ФК в иностранной валюте (020213000)</t>
  </si>
  <si>
    <t>средства на счетах бюджета в рублях в кредитной организации (020221000)</t>
  </si>
  <si>
    <t>средства бюджета в иностранной валюте в кредитной организации (020213000)</t>
  </si>
  <si>
    <t>средства бюджета на депозитных счетах в рублях  (020231000)</t>
  </si>
  <si>
    <t>средства бюджета на депозитных счетах в пути  (020232000)</t>
  </si>
  <si>
    <t>средства бюджета на депозитных счетах в иностранной валюте  (020233000)</t>
  </si>
  <si>
    <t>внутриведомственные расчеты  (030404000)</t>
  </si>
  <si>
    <t>Финансовый результат (040000000) (стр.620+690)</t>
  </si>
  <si>
    <t xml:space="preserve">            Финансовый результат текущей деятельности учреждения (040101000)</t>
  </si>
  <si>
    <t xml:space="preserve">         в том числе:</t>
  </si>
  <si>
    <t>Доходы будущих периодов (040140000)</t>
  </si>
  <si>
    <t>Расходы будущих периодов (040150000)</t>
  </si>
  <si>
    <t>Основные средства (первоначальная стоимость, 010100000)*</t>
  </si>
  <si>
    <t>Код строки</t>
  </si>
  <si>
    <t>010</t>
  </si>
  <si>
    <t>020</t>
  </si>
  <si>
    <t>030</t>
  </si>
  <si>
    <t>040</t>
  </si>
  <si>
    <t>050</t>
  </si>
  <si>
    <t>060</t>
  </si>
  <si>
    <t>Материальные запасы (010500000)</t>
  </si>
  <si>
    <t>070</t>
  </si>
  <si>
    <t>080</t>
  </si>
  <si>
    <t>Вложения в нефинансовые активы (010600000)</t>
  </si>
  <si>
    <t>090</t>
  </si>
  <si>
    <t>в том числе</t>
  </si>
  <si>
    <t>091</t>
  </si>
  <si>
    <t>093</t>
  </si>
  <si>
    <t>094</t>
  </si>
  <si>
    <t>Нефинансовые активы в пути (010700000)</t>
  </si>
  <si>
    <t>150</t>
  </si>
  <si>
    <t>Денежные средства учреждения (020100000)</t>
  </si>
  <si>
    <t>210</t>
  </si>
  <si>
    <t>в том числе:</t>
  </si>
  <si>
    <t>211</t>
  </si>
  <si>
    <t>212</t>
  </si>
  <si>
    <t>213</t>
  </si>
  <si>
    <t>230</t>
  </si>
  <si>
    <t>231</t>
  </si>
  <si>
    <t>232</t>
  </si>
  <si>
    <t>233</t>
  </si>
  <si>
    <t>Расчеты с дебиторами по доходам (020500000)</t>
  </si>
  <si>
    <t>расчеты по поступлениям от других бюджетов бюджетной системы Российской Федерации (020505000)</t>
  </si>
  <si>
    <t>расчеты по поступлениям от наднациональных организаций и правительств иностранных государств (020506000)</t>
  </si>
  <si>
    <t>расчеты по поступлениям от международных финансовых организаций (020507000)</t>
  </si>
  <si>
    <t>261</t>
  </si>
  <si>
    <t>Расчеты по выданным авансам (020600000)</t>
  </si>
  <si>
    <t>280</t>
  </si>
  <si>
    <t>281</t>
  </si>
  <si>
    <t>282</t>
  </si>
  <si>
    <t>283</t>
  </si>
  <si>
    <t>284</t>
  </si>
  <si>
    <t>291</t>
  </si>
  <si>
    <t>292</t>
  </si>
  <si>
    <t>293</t>
  </si>
  <si>
    <t>Расчеты с подотчетными лицами (020800000)</t>
  </si>
  <si>
    <t>расчеты по недостачам основных средств (020901000)</t>
  </si>
  <si>
    <t>расчеты по недостачам материальных запасов (020904000)</t>
  </si>
  <si>
    <t>расчеты по недостачам финансовых активов (020905000)</t>
  </si>
  <si>
    <t>Расчеты с прочими дебиторами (021000000)</t>
  </si>
  <si>
    <t>расчеты по НДС по приобретенным материальным ценностям, работам, услугам (021001000)</t>
  </si>
  <si>
    <t>400</t>
  </si>
  <si>
    <t>ПАССИВ</t>
  </si>
  <si>
    <t>III. Обязательства</t>
  </si>
  <si>
    <t>Расчеты с кредиторами по долговым обязательствам (030100000)</t>
  </si>
  <si>
    <t>Расчеты с поставщиками и подрядчиками (030200000)</t>
  </si>
  <si>
    <t>530</t>
  </si>
  <si>
    <t>Расчеты по платежам в бюджеты (030300000)</t>
  </si>
  <si>
    <t>расчеты по налогу на доходы физических лиц (030301000)</t>
  </si>
  <si>
    <t>расчеты по налогу на добавленную стоимость (030304000)</t>
  </si>
  <si>
    <t>расчеты по средствам, полученным во временное распоряжение (030401000)</t>
  </si>
  <si>
    <t>600</t>
  </si>
  <si>
    <t>IV. Финансовый результат</t>
  </si>
  <si>
    <t>расходы учреждения (040101200)</t>
  </si>
  <si>
    <t>Финансовый результат прошлых отчетных периодов (040103000)</t>
  </si>
  <si>
    <t>Результат по кассовым операциям бюджета (040200000)</t>
  </si>
  <si>
    <t>поступления в бюджет по доходам (040201100)</t>
  </si>
  <si>
    <t>поступления в бюджет от реализации нефинансовых активов (040201400)</t>
  </si>
  <si>
    <t>поступления в бюджет от реализации нефинансовых активов (040201600)</t>
  </si>
  <si>
    <t>поступления в бюджет от заимствований (040201700)</t>
  </si>
  <si>
    <t>выбытия средств бюджета за счет расходов (040201200)</t>
  </si>
  <si>
    <t>выбытия средств бюджета за счет приобретения нефинансовых активов (040201300)</t>
  </si>
  <si>
    <t>выбытия средств бюджета за счет приобретения финансовых активов (040201500)</t>
  </si>
  <si>
    <t>Результат прошлых отчетных периодов по кассовому исполнению бюджета (040203000)</t>
  </si>
  <si>
    <t>Прочие расчеты с кредиторами (030400000)</t>
  </si>
  <si>
    <t>расчеты с депонентами (030402000)</t>
  </si>
  <si>
    <t>Финансовые вложения (020400000)</t>
  </si>
  <si>
    <t>доходы учреждения (040101100)</t>
  </si>
  <si>
    <t>выбытия средств бюджета за счет погашения долговых
обязательств (040201800)</t>
  </si>
  <si>
    <t>Расчеты по недостачам (020900000)</t>
  </si>
  <si>
    <t>Результат по кассовому исполнению бюджета (040201000)</t>
  </si>
  <si>
    <t>Итого</t>
  </si>
  <si>
    <t>Основные средства (остаточная стоимость, стр. 010 - стр. 020)</t>
  </si>
  <si>
    <t>Амортизация основных средств (010401000 - 010407000)*</t>
  </si>
  <si>
    <t>Нематериальные активы (первоначальная стоимость, 010200000)*</t>
  </si>
  <si>
    <t>Амортизация нематериальных активов (010408000)*</t>
  </si>
  <si>
    <t>Нематериальные активы (остаточная стоимость, стр. 040 - стр. 050)</t>
  </si>
  <si>
    <t>Непроизведенные активы (первоначальная стоимость, 010300000)</t>
  </si>
  <si>
    <t>170</t>
  </si>
  <si>
    <t>171</t>
  </si>
  <si>
    <t>172</t>
  </si>
  <si>
    <t>173</t>
  </si>
  <si>
    <t>расчеты по выданным авансам на прочие выплаты (020602000)</t>
  </si>
  <si>
    <t>расчеты по выданным авансам на начисления на оплату труда (020603000)</t>
  </si>
  <si>
    <t>расчеты по выданным авансам за услуги связи (020604000)</t>
  </si>
  <si>
    <t>234</t>
  </si>
  <si>
    <t>235</t>
  </si>
  <si>
    <t>236</t>
  </si>
  <si>
    <t>расчеты по выданным авансам за транспортные услуги (020605000)</t>
  </si>
  <si>
    <t>расчеты по выданным авансам за коммунальные услуги (020606000)</t>
  </si>
  <si>
    <t>расчеты по выданным авансам за арендную плату за пользование имуществом (020607000)</t>
  </si>
  <si>
    <t>237</t>
  </si>
  <si>
    <t>расчеты по выданным авансам за услуги по содержанию имущества (020608000)</t>
  </si>
  <si>
    <t>238</t>
  </si>
  <si>
    <t>239</t>
  </si>
  <si>
    <t>240</t>
  </si>
  <si>
    <t>расчеты по выданным авансам по безвозмездным и безвозвратным перечислениям государственным и муниципальным организациям (020610000)</t>
  </si>
  <si>
    <t>расчеты по выданным авансам по безвозмездным и безвозвратным перечислениям организациям, за исключением государственных и муниципальных организаций (020611000)</t>
  </si>
  <si>
    <t>расчеты по выданным авансам по перечислениям другим бюджетам бюджетной системы Российской Федерации (020612000)</t>
  </si>
  <si>
    <t>расчеты по выданным авансам за приобретение акций и иных форм участия в капитале (020624000)</t>
  </si>
  <si>
    <t>расчеты по выданным авансам по перечислениям 
наднациональным организациям и правительствам иностранных государств (020613000)</t>
  </si>
  <si>
    <t>расчеты по выданным авансам по перечислениям международным организациям (020614000)</t>
  </si>
  <si>
    <t>расчеты по выданным авансам по пенсиям, пособиям и выплатам по пенсионному, социальному и медицинскому страхованию населения (020615000)</t>
  </si>
  <si>
    <t>расчеты по выданным авансам по пособиям по социальной помощи населению (020616000)</t>
  </si>
  <si>
    <t>расчеты по выданным авансам по пенсиям, пособиям, выплачиваемым организациями сектора государственного управления (020617000)</t>
  </si>
  <si>
    <t>расчеты по выданным авансам на прочие расходы (020618000)</t>
  </si>
  <si>
    <t>расчеты по выданным авансам за приобретение нематериальных активов (020620000)</t>
  </si>
  <si>
    <t>расчеты по выданным авансам за приобретение непроизведенных активов (020621000)</t>
  </si>
  <si>
    <t>расчеты по выданным авансам за приобретение материальных запасов (020622000)</t>
  </si>
  <si>
    <t>расчеты по выданным авансам за приобретение основных средств (020619000)</t>
  </si>
  <si>
    <t>260</t>
  </si>
  <si>
    <t>Расчеты с дебиторами по бюджетным кредитам (020700000)</t>
  </si>
  <si>
    <t>262</t>
  </si>
  <si>
    <t>263</t>
  </si>
  <si>
    <t>264</t>
  </si>
  <si>
    <t>265</t>
  </si>
  <si>
    <t>расчеты с подотчетными лицами по заработной плате (020801000)</t>
  </si>
  <si>
    <t>расчеты с подотчетными лицами по прочим выплатам (020802000)</t>
  </si>
  <si>
    <t>расчеты с подотчетными лицами по начислениям на оплату труда (020803000)</t>
  </si>
  <si>
    <t>расчеты с подотчетными лицами по оплате услуг связи (020804000)</t>
  </si>
  <si>
    <t>расчеты с подотчетными лицами по оплате транспортных услуг (020805000)</t>
  </si>
  <si>
    <t>расчеты с подотчетными лицами по оплате коммунальных услуг (020806000)</t>
  </si>
  <si>
    <t>расчеты с подотчетными лицами по оплате арендной платы за пользование имуществом (020807000)</t>
  </si>
  <si>
    <t>расчеты с подотчетными лицами по оплате услуг по содержанию имущества (020808000)</t>
  </si>
  <si>
    <t>290</t>
  </si>
  <si>
    <t>расчеты с подотчетными лицами по безвозмездным и 
безвозвратным перечислениям государственным и муниципальным организациям (020810000)</t>
  </si>
  <si>
    <t>расчеты с подотчетными лицами по безвозмездным и 
безвозвратным перечислениям организациям, за исключением государственных и муниципальных организаций (020811000)</t>
  </si>
  <si>
    <t>расчеты с подотчетными лицами по перечислениям другим бюджетам бюджетной системы Российской Федерации (020812000)</t>
  </si>
  <si>
    <t>расчеты с подотчетными лицами по перечислениям 
наднациональным организациям и правительствам иностранных государств (020813000)</t>
  </si>
  <si>
    <t>расчеты с подотчетными лицами по перечислениям международным организациям (020814000)</t>
  </si>
  <si>
    <t>расчеты с подотчетными лицами по оплате пенсий, пособий и выплат по пенсионному, социальному и медицинскому страхованию населения (020815000)</t>
  </si>
  <si>
    <t>расчеты с подотчетными лицами по оплате пособий по социальной помощи населению (020816000)</t>
  </si>
  <si>
    <t>расчеты с подотчетными лицами по оплате пенсий, пособий, выплачиваемых организациями сектора государственного управления (020817000)</t>
  </si>
  <si>
    <t>расчеты с подотчетными лицами по оплате прочих расходов (020818000)</t>
  </si>
  <si>
    <t>расчеты с подотчетными лицами по приобретению основных средств (020819000)</t>
  </si>
  <si>
    <t>расчеты с подотчетными лицами по приобретению нематериальных активов (020820000)</t>
  </si>
  <si>
    <t>расчеты с подотчетными лицами по приобретению непроизведенных активов (020821000)</t>
  </si>
  <si>
    <t>расчеты с подотчетными лицами по приобретению материалов (020822000)</t>
  </si>
  <si>
    <t>расчеты с подотчетными лицами по приобретению акций и иных форм участия в капитале (020824000)</t>
  </si>
  <si>
    <t>320</t>
  </si>
  <si>
    <t>321</t>
  </si>
  <si>
    <t>расчеты по недостачам нематериальных активов (020902000)</t>
  </si>
  <si>
    <t>расчеты по недостачам непроизведенных активов (020903000)</t>
  </si>
  <si>
    <t>322</t>
  </si>
  <si>
    <t>323</t>
  </si>
  <si>
    <t>324</t>
  </si>
  <si>
    <t>325</t>
  </si>
  <si>
    <t>расчеты по операциям с наличными денежными средствами получателя бюджетных средств (021003000)</t>
  </si>
  <si>
    <t>расчеты по заработной плате (030201000)</t>
  </si>
  <si>
    <t>расчеты по прочим выплатам (030202000)</t>
  </si>
  <si>
    <t>расчеты по начислениям на оплату труда (030203000)</t>
  </si>
  <si>
    <t>расчеты с поставщиками и подрядчиками по оплате услуг связи (030204000)</t>
  </si>
  <si>
    <t>расчеты с поставщиками и подрядчиками по оплате транспортных услуг (030205000)</t>
  </si>
  <si>
    <t>расчеты с поставщиками и подрядчиками по оплате коммунальных услуг (030206000)</t>
  </si>
  <si>
    <t>расчеты с поставщиками и подрядчиками по оплате арендной платы за пользование имуществом (030207000)</t>
  </si>
  <si>
    <t>расчеты с поставщиками и подрядчиками по оплате услуг по содержанию имущества (030208000)</t>
  </si>
  <si>
    <t>расчеты по перечислениям другим бюджетам бюджетной системы Российской Федерации (030212000)</t>
  </si>
  <si>
    <t>расчеты по перечислениям наднациональным организациям и правительствам иностранных государств (030213000)</t>
  </si>
  <si>
    <t>расчеты по перечислениям международным организациям (030214000)</t>
  </si>
  <si>
    <t>расчеты по пенсиям, пособиям и выплатам по пенсионному, социальному и медицинскому страхованию населения (030215000)</t>
  </si>
  <si>
    <t>расчеты по пособиям по социальной помощи населению 
(030216000)</t>
  </si>
  <si>
    <t>расчеты по пенсиям, пособиям, выплачиваемым организациями сектора государственного управления (030217000)</t>
  </si>
  <si>
    <t>расчеты по прочим расходам (030218000)</t>
  </si>
  <si>
    <t>расчеты с поставщиками и подрядчиками по приобретению
основных средств (030219000)</t>
  </si>
  <si>
    <t>расчеты с поставщиками и подрядчиками по приобретению нематериальных активов (030220000)</t>
  </si>
  <si>
    <t>расчеты с поставщиками и подрядчиками по приобретению непроизведенных активов (030221000)</t>
  </si>
  <si>
    <t>расчеты с поставщиками и подрядчиками по приобретению материальных запасов (030222000)</t>
  </si>
  <si>
    <t>расчеты с поставщиками и подрядчиками по приобретению акций и иных форм участия в капитале (030224000)</t>
  </si>
  <si>
    <t>расчеты по выданным авансам на заработную плату (020601000)</t>
  </si>
  <si>
    <t>Ср-ва во вр.распор</t>
  </si>
  <si>
    <t xml:space="preserve">                                          </t>
  </si>
  <si>
    <t xml:space="preserve">                           На начало года</t>
  </si>
  <si>
    <t>Бюджетные ср-ва</t>
  </si>
  <si>
    <t>Внебюджет ср-ва</t>
  </si>
  <si>
    <t>2</t>
  </si>
  <si>
    <t xml:space="preserve">                                 АКТИВ</t>
  </si>
  <si>
    <t xml:space="preserve">                           На конец  года</t>
  </si>
  <si>
    <t>470</t>
  </si>
  <si>
    <t>490</t>
  </si>
  <si>
    <t>491</t>
  </si>
  <si>
    <t>492</t>
  </si>
  <si>
    <t>510</t>
  </si>
  <si>
    <t>511</t>
  </si>
  <si>
    <t>512</t>
  </si>
  <si>
    <t>Соответствие актива и пассива</t>
  </si>
  <si>
    <t>БАЛАНС ИСПОЛНЕНИЯ БЮДЖЕТА</t>
  </si>
  <si>
    <t>Форма по ОКУД</t>
  </si>
  <si>
    <t>Наименование органа, организующего исполнение бюджета</t>
  </si>
  <si>
    <t>Периодичность: годовая</t>
  </si>
  <si>
    <t>Единица измерения: руб.</t>
  </si>
  <si>
    <t>0503120</t>
  </si>
  <si>
    <t>расчеты с плательщиками сумм принудительного изъятия (020504000)</t>
  </si>
  <si>
    <t>расчеты с плательщиками налоговых доходов (020501000)</t>
  </si>
  <si>
    <t>расчеты с плательщиками по доходам от собственности (020502000)</t>
  </si>
  <si>
    <t>расчеты  по доходам  от оказания платных услуг (020503000)</t>
  </si>
  <si>
    <t>расчеты с плательщиками взносов на социальные нужды (020508000)</t>
  </si>
  <si>
    <t>расчеты  по доходам от реализации активов (020509000)</t>
  </si>
  <si>
    <t>расчеты  по прочим доходам (020510000)</t>
  </si>
  <si>
    <t>расчеты по выданным авансам за прочие работы. услуги (020609000)</t>
  </si>
  <si>
    <t>расчеты по выданным авансам за приобретение ценных бумаг, 
кроме акций  и иных форм участия в капитале (020623000)</t>
  </si>
  <si>
    <t>расчеты с подотчетными лицами по оплате прочих работ, услуг 
(020809000)</t>
  </si>
  <si>
    <t>расчеты с подотчетными лицами по приобретению ценных бумаг, кроме акций  и иных форм участия в капитале (020823000)</t>
  </si>
  <si>
    <t>расчеты по поступлениям в бюджет с  органами казначейства (021004000)</t>
  </si>
  <si>
    <t>Внутренние расчеты по поступлениям в бюджет  (021011000)</t>
  </si>
  <si>
    <t>Внутренние расчеты по выбытиям из бюджета  (021012000)</t>
  </si>
  <si>
    <t>расчеты  с  органами казначейства  по посткпившим  доходам (021004100)</t>
  </si>
  <si>
    <t>расчеты с  органами  казначейства по поступившим  налоговым доходам (021004110)</t>
  </si>
  <si>
    <t>расчеты с  органами казначейства по поступившим   доходам от собственности (021004120)</t>
  </si>
  <si>
    <t>расчеты с органами казначейства по поступившим   доходам от оказания платных услуг (021004130)</t>
  </si>
  <si>
    <t>расчеты с органами казначейства по поступившим в бюджет суммам принудительного изъятия (0210 04140)</t>
  </si>
  <si>
    <t>расчеты с органами казначейства  по безвозмездным поступлениям от бюджетов (0210 04150)</t>
  </si>
  <si>
    <t>расчеты с  органами казначейства по поступлениям от других бюджетов бюджетной системы Российской Федерации (0210 04151)</t>
  </si>
  <si>
    <t>расчеты с  органами казначейства по поступлениям от наднациональных организаций и правительств иностранных государств (0210 04152)</t>
  </si>
  <si>
    <t>расчеты с  органами казначейства по поступлениям от международных финансовых  организаций  (0210 04153)</t>
  </si>
  <si>
    <t>расчеты с органами казначейства по поступившим в бюджет взносам на социальные нужды (021004160)</t>
  </si>
  <si>
    <t>расчеты с органами казначейства по поступившим в бюджет  доходам от операций с активами(021004170)</t>
  </si>
  <si>
    <t>расчеты с  органами казначейства по поступившим в бюджет  доходам от переоценки активов (021004171)</t>
  </si>
  <si>
    <t>расчеты с органами казначейства по поступившим в бюджет  доходам от прочих доходов (021004180)</t>
  </si>
  <si>
    <t>расчеты с органами казначейства по поступлениям в бюджет от реализации нефинансовых активов (021004400)</t>
  </si>
  <si>
    <t>расчеты с  органами казначейства по поступлениям в бюджет от выбытия основных средств(021004410)</t>
  </si>
  <si>
    <t>расчеты с  органами казначейства по поступлениям в бюджет от реализации нематериальных  активов (021004420)</t>
  </si>
  <si>
    <t>расчеты с  органами казначейства по поступлениям в бюджет от реализации непроизведенных  активов (021004430)</t>
  </si>
  <si>
    <t>расчеты с органами казначейства по поступлениям в бюджет от реализации материальных запасов (021004440)</t>
  </si>
  <si>
    <t>расчеты с  органами казначейства по поступлениям в бюджет от выбытия финансовых активов (021004600)</t>
  </si>
  <si>
    <t>расчеты с органами казначейства  по поступлениям в бюджет от реализации ценных бумаг,кроме акций и иных форм участия в капитале (021004620)</t>
  </si>
  <si>
    <t>расчеты с  органами казначейства по поступлениям в бюджет от реализации акций и иных форм участия в капитале (021004630)</t>
  </si>
  <si>
    <t>расчеты с  органами казначейства по поступлениям в бюджет от возврата ссуд и кредитов (021004640)</t>
  </si>
  <si>
    <t>расчеты с  органами казначейства по поступлениям в бюджет от возврата депозитов и выбытия иных финансовых активов (021004650)</t>
  </si>
  <si>
    <t>расчеты с  органами казначейства по поступлениям в бюджет от заимсствований (021004700)</t>
  </si>
  <si>
    <t>расчеты с органами казначейства по поступлениям в бюджет от заимсствований в виде внутреннего долга (021004710)</t>
  </si>
  <si>
    <t>расчеты с органами казначейства по поступлениям в бюджет от заимсствований в виде внешнего долга (021004720)</t>
  </si>
  <si>
    <t>расчеты с поставщиками и подрядчиками по оплате прочих работ, услуг (030209000)</t>
  </si>
  <si>
    <t>расчеты по безвозмездным  перечислениям государственным и муниципальным организациям (030210000)</t>
  </si>
  <si>
    <t>расчеты по безвозмездным перечислениям организациям, за исключением государственных и муниципальных организаций (030211000)</t>
  </si>
  <si>
    <t>расчеты с поставщиками и подрядчиками по приобретению ценных бумаг, кроме акций и иных форм участия в капитале (030223000)</t>
  </si>
  <si>
    <t>расчеты по удержаниям из выплат по оплате труда (030403000)</t>
  </si>
  <si>
    <t>100</t>
  </si>
  <si>
    <t>101</t>
  </si>
  <si>
    <t>103</t>
  </si>
  <si>
    <t>104</t>
  </si>
  <si>
    <t>120</t>
  </si>
  <si>
    <t>174</t>
  </si>
  <si>
    <t>175</t>
  </si>
  <si>
    <t>176</t>
  </si>
  <si>
    <t>177</t>
  </si>
  <si>
    <t>190</t>
  </si>
  <si>
    <t>191</t>
  </si>
  <si>
    <t>192</t>
  </si>
  <si>
    <t>193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</si>
  <si>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</si>
  <si>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</si>
  <si>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</si>
  <si>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</si>
  <si>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</si>
  <si>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</si>
  <si>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</si>
  <si>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</si>
  <si>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</si>
  <si>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</si>
  <si>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</si>
  <si>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</si>
  <si>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</si>
  <si>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</si>
  <si>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</si>
  <si>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</si>
  <si>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</si>
  <si>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</si>
  <si>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</si>
  <si>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</si>
  <si>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</si>
  <si>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</si>
  <si>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</si>
  <si>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</si>
  <si>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</si>
  <si>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</si>
  <si>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</si>
  <si>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</si>
  <si>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</si>
  <si>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</si>
  <si>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</si>
  <si>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</si>
  <si>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</si>
  <si>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410</t>
  </si>
  <si>
    <t>471</t>
  </si>
  <si>
    <t>472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</si>
  <si>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</si>
  <si>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</si>
  <si>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</si>
  <si>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</si>
  <si>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</si>
  <si>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</si>
  <si>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</si>
  <si>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</si>
  <si>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</si>
  <si>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</si>
  <si>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</si>
  <si>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</si>
  <si>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</si>
  <si>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</si>
  <si>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</si>
  <si>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</si>
  <si>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</si>
  <si>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513</t>
  </si>
  <si>
    <t>514</t>
  </si>
  <si>
    <t>515</t>
  </si>
  <si>
    <t>516</t>
  </si>
  <si>
    <t>531</t>
  </si>
  <si>
    <t>532</t>
  </si>
  <si>
    <t>533</t>
  </si>
  <si>
    <t>534</t>
  </si>
  <si>
    <t>610</t>
  </si>
  <si>
    <t>620</t>
  </si>
  <si>
    <t>670</t>
  </si>
  <si>
    <t>621</t>
  </si>
  <si>
    <t>622</t>
  </si>
  <si>
    <t>623</t>
  </si>
  <si>
    <t>680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</si>
  <si>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</si>
  <si>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</si>
  <si>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</si>
  <si>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</si>
  <si>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</si>
  <si>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</si>
  <si>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</si>
  <si>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</si>
  <si>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</si>
  <si>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</si>
  <si>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800</t>
  </si>
  <si>
    <t>900</t>
  </si>
  <si>
    <t>БАЛАНС (стр 150+стр 400)</t>
  </si>
  <si>
    <t>011</t>
  </si>
  <si>
    <t>013</t>
  </si>
  <si>
    <t>014</t>
  </si>
  <si>
    <t>110</t>
  </si>
  <si>
    <t>052</t>
  </si>
  <si>
    <t>180</t>
  </si>
  <si>
    <t>181</t>
  </si>
  <si>
    <t>182</t>
  </si>
  <si>
    <t>Вложения в финансовые активы (021500000)</t>
  </si>
  <si>
    <t>расчеты по налогу на прибыль организаций (030303000)</t>
  </si>
  <si>
    <t>021</t>
  </si>
  <si>
    <t>031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</si>
  <si>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</si>
  <si>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в недвижимое имущество учреждения (010610000)</t>
  </si>
  <si>
    <t>Нефинансовые активы имущества казны (остаточная стоимость, стр. 110 - стр. 120)</t>
  </si>
  <si>
    <t>130</t>
  </si>
  <si>
    <t>акции и иные формы участия в капитале (020430000)</t>
  </si>
  <si>
    <t>ценные бумаги, кроме акций  (020420000)</t>
  </si>
  <si>
    <t>иные финансовые активы (020450000)</t>
  </si>
  <si>
    <t>Затраты на изготовление готовой продукции, выполнение работ, услуг (010900000)</t>
  </si>
  <si>
    <t>140</t>
  </si>
  <si>
    <t>370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</si>
  <si>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</si>
  <si>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</si>
  <si>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</si>
  <si>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по долговым обязательствам в рублях (030110000)</t>
  </si>
  <si>
    <t>по долговым обязательствам по целевым иностранныи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</si>
  <si>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</si>
  <si>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</si>
  <si>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473</t>
  </si>
  <si>
    <t>474</t>
  </si>
  <si>
    <t>Финансовый результат хозяйствующего субъекта (040100000)</t>
  </si>
  <si>
    <t xml:space="preserve">Амортизация имущества, составляющего казну  (010450000) *                                                                                      </t>
  </si>
  <si>
    <t>200</t>
  </si>
  <si>
    <t>недвижимое имущество учреждения в пути (010710000)</t>
  </si>
  <si>
    <t>023</t>
  </si>
  <si>
    <t>024</t>
  </si>
  <si>
    <t xml:space="preserve">недвижимое имущество учреждения (010110000) </t>
  </si>
  <si>
    <t>иное движимое имущество учреждения (010130000)</t>
  </si>
  <si>
    <t xml:space="preserve">предметы лизинга (010140000) </t>
  </si>
  <si>
    <t xml:space="preserve">Амортизация недвижимого имущества учреждения (010410000) </t>
  </si>
  <si>
    <t xml:space="preserve">Амортизация иного движимого имущества учреждения (010430000) </t>
  </si>
  <si>
    <t>Амортизация предметов лизинга (010440000)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</si>
  <si>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</si>
  <si>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</si>
  <si>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</si>
  <si>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</si>
  <si>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БАЛАНС  (стр 600+ стр 610)</t>
  </si>
  <si>
    <r>
      <t>Итого по разделу II</t>
    </r>
    <r>
      <rPr>
        <sz val="8"/>
        <rFont val="Arial"/>
        <family val="2"/>
        <charset val="204"/>
      </rPr>
      <t xml:space="preserve"> (стр. 170 + стр. 180 +190+ стр. 200 +210 + стр. 230 + 
стр. 260 + стр. 290 + стр. 310 + стр.320 + стр. 330+370)</t>
    </r>
  </si>
  <si>
    <r>
      <t>Итого по разделу III</t>
    </r>
    <r>
      <rPr>
        <sz val="8"/>
        <rFont val="Arial"/>
        <family val="2"/>
        <charset val="204"/>
      </rPr>
      <t xml:space="preserve"> (стр.470 + стр. 490 + стр. 510 + стр. 530 )</t>
    </r>
  </si>
  <si>
    <t>Расчеты по платежам в бюджеты (030300000):</t>
  </si>
  <si>
    <t>380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</si>
  <si>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(030302000;030306000)</t>
  </si>
  <si>
    <t>расчеты по прочим платежам в бюджет (030305000,30312000,030313000)</t>
  </si>
  <si>
    <t>расчеты по обязательному социальному страхованию от несчастных случаев на производстве и профессиональных заболеваний (030307000;030308000,030309000;030310000;0303011000)</t>
  </si>
  <si>
    <t>Расчеты с пожотчетными лицами (020800000)</t>
  </si>
  <si>
    <t>570</t>
  </si>
  <si>
    <t>Расчеты по доходам (020500000)</t>
  </si>
  <si>
    <t>580</t>
  </si>
  <si>
    <t>Расчеты по ущербу и иным доходам (020900000)</t>
  </si>
  <si>
    <t>590</t>
  </si>
  <si>
    <t>Наименование бюджета    Михайловское с/п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</si>
</sst>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9" fontId="2" fillId="0" borderId="0" xfId="0" applyNumberFormat="1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0" fontId="3" fillId="0" borderId="9" xfId="0" applyFont="1" applyBorder="1"/>
    <xf numFmtId="0" fontId="3" fillId="0" borderId="7" xfId="0" applyFont="1" applyBorder="1"/>
    <xf numFmtId="0" fontId="3" fillId="0" borderId="10" xfId="0" applyFont="1" applyBorder="1"/>
    <xf numFmtId="49" fontId="2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 indent="4"/>
    </xf>
    <xf numFmtId="49" fontId="4" fillId="0" borderId="4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left"/>
    </xf>
    <xf numFmtId="0" fontId="4" fillId="3" borderId="12" xfId="0" applyFont="1" applyFill="1" applyBorder="1" applyAlignment="1">
      <alignment horizontal="left" wrapText="1" indent="4"/>
    </xf>
    <xf numFmtId="49" fontId="4" fillId="3" borderId="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0" fillId="0" borderId="7" xfId="0" applyBorder="1"/>
    <xf numFmtId="0" fontId="0" fillId="0" borderId="10" xfId="0" applyBorder="1"/>
    <xf numFmtId="0" fontId="2" fillId="0" borderId="7" xfId="0" applyFont="1" applyBorder="1" applyAlignment="1">
      <alignment horizontal="left" indent="4"/>
    </xf>
    <xf numFmtId="0" fontId="4" fillId="0" borderId="15" xfId="0" applyFont="1" applyFill="1" applyBorder="1" applyAlignment="1">
      <alignment horizontal="left" wrapText="1" indent="4"/>
    </xf>
    <xf numFmtId="0" fontId="4" fillId="0" borderId="16" xfId="0" applyFont="1" applyFill="1" applyBorder="1" applyAlignment="1">
      <alignment horizontal="left" wrapText="1" indent="4"/>
    </xf>
    <xf numFmtId="49" fontId="4" fillId="0" borderId="17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left" wrapText="1" indent="4"/>
    </xf>
    <xf numFmtId="0" fontId="4" fillId="3" borderId="16" xfId="0" applyFont="1" applyFill="1" applyBorder="1" applyAlignment="1">
      <alignment horizontal="left" wrapText="1" indent="4"/>
    </xf>
    <xf numFmtId="0" fontId="4" fillId="2" borderId="18" xfId="0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49" fontId="4" fillId="3" borderId="9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left" wrapText="1"/>
    </xf>
    <xf numFmtId="49" fontId="4" fillId="4" borderId="2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/>
    <xf numFmtId="0" fontId="2" fillId="0" borderId="7" xfId="0" applyFont="1" applyBorder="1" applyAlignment="1">
      <alignment horizontal="left" indent="2"/>
    </xf>
    <xf numFmtId="0" fontId="2" fillId="0" borderId="7" xfId="0" applyFont="1" applyBorder="1" applyAlignment="1">
      <alignment horizontal="left" wrapText="1" indent="4"/>
    </xf>
    <xf numFmtId="0" fontId="0" fillId="0" borderId="7" xfId="0" applyFill="1" applyBorder="1"/>
    <xf numFmtId="0" fontId="2" fillId="2" borderId="7" xfId="0" applyFont="1" applyFill="1" applyBorder="1" applyAlignment="1">
      <alignment horizontal="left" wrapText="1" indent="4"/>
    </xf>
    <xf numFmtId="0" fontId="2" fillId="0" borderId="7" xfId="0" applyFont="1" applyBorder="1" applyAlignment="1">
      <alignment horizontal="left" wrapText="1" indent="2"/>
    </xf>
    <xf numFmtId="0" fontId="4" fillId="0" borderId="22" xfId="0" applyFont="1" applyFill="1" applyBorder="1" applyAlignment="1">
      <alignment horizontal="left" wrapText="1" indent="4"/>
    </xf>
    <xf numFmtId="0" fontId="4" fillId="0" borderId="23" xfId="0" applyFont="1" applyFill="1" applyBorder="1" applyAlignment="1">
      <alignment horizontal="left" wrapText="1" indent="4"/>
    </xf>
    <xf numFmtId="49" fontId="2" fillId="0" borderId="24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2" fillId="5" borderId="21" xfId="0" applyNumberFormat="1" applyFont="1" applyFill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0" fontId="4" fillId="3" borderId="16" xfId="0" applyFont="1" applyFill="1" applyBorder="1" applyAlignment="1">
      <alignment horizontal="left" wrapText="1"/>
    </xf>
    <xf numFmtId="49" fontId="2" fillId="3" borderId="21" xfId="0" applyNumberFormat="1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left"/>
    </xf>
    <xf numFmtId="0" fontId="6" fillId="6" borderId="7" xfId="0" applyFont="1" applyFill="1" applyBorder="1" applyAlignment="1">
      <alignment horizontal="left" wrapText="1"/>
    </xf>
    <xf numFmtId="49" fontId="2" fillId="6" borderId="14" xfId="0" applyNumberFormat="1" applyFont="1" applyFill="1" applyBorder="1" applyAlignment="1">
      <alignment horizontal="left"/>
    </xf>
    <xf numFmtId="0" fontId="6" fillId="7" borderId="7" xfId="0" applyFont="1" applyFill="1" applyBorder="1" applyAlignment="1">
      <alignment horizontal="left" wrapText="1"/>
    </xf>
    <xf numFmtId="49" fontId="2" fillId="7" borderId="14" xfId="0" applyNumberFormat="1" applyFont="1" applyFill="1" applyBorder="1" applyAlignment="1">
      <alignment horizontal="left"/>
    </xf>
    <xf numFmtId="0" fontId="7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49" fontId="2" fillId="2" borderId="30" xfId="0" applyNumberFormat="1" applyFont="1" applyFill="1" applyBorder="1" applyAlignment="1">
      <alignment horizontal="left"/>
    </xf>
    <xf numFmtId="0" fontId="2" fillId="0" borderId="31" xfId="0" applyFont="1" applyBorder="1" applyAlignment="1">
      <alignment horizontal="left" indent="2"/>
    </xf>
    <xf numFmtId="49" fontId="2" fillId="0" borderId="3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 wrapText="1" indent="4"/>
    </xf>
    <xf numFmtId="0" fontId="2" fillId="0" borderId="29" xfId="0" applyFont="1" applyBorder="1" applyAlignment="1">
      <alignment horizontal="left" indent="4"/>
    </xf>
    <xf numFmtId="0" fontId="2" fillId="0" borderId="29" xfId="0" applyFont="1" applyBorder="1" applyAlignment="1">
      <alignment horizontal="left" wrapText="1" indent="4"/>
    </xf>
    <xf numFmtId="0" fontId="6" fillId="6" borderId="29" xfId="0" applyFont="1" applyFill="1" applyBorder="1" applyAlignment="1">
      <alignment horizontal="left"/>
    </xf>
    <xf numFmtId="49" fontId="2" fillId="6" borderId="33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49" fontId="2" fillId="7" borderId="32" xfId="0" applyNumberFormat="1" applyFont="1" applyFill="1" applyBorder="1" applyAlignment="1">
      <alignment horizontal="left"/>
    </xf>
    <xf numFmtId="0" fontId="2" fillId="7" borderId="29" xfId="0" applyFont="1" applyFill="1" applyBorder="1" applyAlignment="1">
      <alignment horizontal="left"/>
    </xf>
    <xf numFmtId="0" fontId="2" fillId="8" borderId="29" xfId="0" applyFont="1" applyFill="1" applyBorder="1" applyAlignment="1">
      <alignment horizontal="left"/>
    </xf>
    <xf numFmtId="0" fontId="2" fillId="0" borderId="12" xfId="0" applyFont="1" applyBorder="1" applyAlignment="1">
      <alignment horizontal="left" indent="4"/>
    </xf>
    <xf numFmtId="0" fontId="2" fillId="5" borderId="29" xfId="0" applyFont="1" applyFill="1" applyBorder="1" applyAlignment="1">
      <alignment horizontal="left"/>
    </xf>
    <xf numFmtId="49" fontId="2" fillId="5" borderId="32" xfId="0" applyNumberFormat="1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24" xfId="0" applyBorder="1"/>
    <xf numFmtId="0" fontId="2" fillId="5" borderId="7" xfId="0" applyFont="1" applyFill="1" applyBorder="1" applyAlignment="1">
      <alignment horizontal="left" wrapText="1"/>
    </xf>
    <xf numFmtId="49" fontId="2" fillId="5" borderId="14" xfId="0" applyNumberFormat="1" applyFont="1" applyFill="1" applyBorder="1" applyAlignment="1">
      <alignment horizontal="left"/>
    </xf>
    <xf numFmtId="0" fontId="6" fillId="7" borderId="25" xfId="0" applyFont="1" applyFill="1" applyBorder="1" applyAlignment="1">
      <alignment horizontal="left" wrapText="1"/>
    </xf>
    <xf numFmtId="49" fontId="2" fillId="7" borderId="34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 indent="2"/>
    </xf>
    <xf numFmtId="0" fontId="2" fillId="0" borderId="7" xfId="0" applyFont="1" applyFill="1" applyBorder="1" applyAlignment="1">
      <alignment horizontal="left" indent="4"/>
    </xf>
    <xf numFmtId="0" fontId="2" fillId="0" borderId="7" xfId="0" applyFont="1" applyFill="1" applyBorder="1" applyAlignment="1">
      <alignment horizontal="left" wrapText="1" indent="4"/>
    </xf>
    <xf numFmtId="49" fontId="2" fillId="0" borderId="24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49" fontId="2" fillId="3" borderId="2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49" fontId="6" fillId="3" borderId="14" xfId="0" applyNumberFormat="1" applyFont="1" applyFill="1" applyBorder="1" applyAlignment="1">
      <alignment horizontal="left"/>
    </xf>
    <xf numFmtId="49" fontId="2" fillId="3" borderId="14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left" indent="2"/>
    </xf>
    <xf numFmtId="0" fontId="2" fillId="3" borderId="7" xfId="0" applyFont="1" applyFill="1" applyBorder="1" applyAlignment="1">
      <alignment horizontal="left" indent="4"/>
    </xf>
    <xf numFmtId="0" fontId="2" fillId="3" borderId="7" xfId="0" applyFont="1" applyFill="1" applyBorder="1" applyAlignment="1">
      <alignment horizontal="left" wrapText="1" indent="4"/>
    </xf>
    <xf numFmtId="2" fontId="0" fillId="0" borderId="9" xfId="0" applyNumberFormat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7" borderId="7" xfId="0" applyNumberForma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2" fontId="0" fillId="8" borderId="7" xfId="0" applyNumberFormat="1" applyFill="1" applyBorder="1" applyAlignment="1">
      <alignment horizontal="center"/>
    </xf>
    <xf numFmtId="2" fontId="0" fillId="9" borderId="7" xfId="0" applyNumberFormat="1" applyFill="1" applyBorder="1" applyAlignment="1">
      <alignment horizontal="center"/>
    </xf>
    <xf numFmtId="4" fontId="0" fillId="0" borderId="0" xfId="0" applyNumberFormat="1"/>
    <xf numFmtId="0" fontId="4" fillId="3" borderId="36" xfId="0" applyFont="1" applyFill="1" applyBorder="1" applyAlignment="1">
      <alignment horizontal="left" wrapText="1" indent="4"/>
    </xf>
    <xf numFmtId="49" fontId="2" fillId="0" borderId="33" xfId="0" applyNumberFormat="1" applyFont="1" applyBorder="1" applyAlignment="1">
      <alignment horizontal="left"/>
    </xf>
    <xf numFmtId="0" fontId="6" fillId="0" borderId="0" xfId="0" applyFont="1"/>
    <xf numFmtId="49" fontId="2" fillId="0" borderId="14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24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7;&#1088;&#1072;&#1074;&#1082;&#1072;%20&#1087;&#1086;%20&#1079;&#1072;&#1082;&#1088;&#1099;&#1090;&#1080;&#1102;%20&#1089;&#1095;&#1077;&#1090;&#1086;&#1074;%20&#1087;&#1086;&#1089;&#1077;&#1083;&#1077;&#1085;&#1080;&#1103;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C10">
            <v>198132.34</v>
          </cell>
          <cell r="G10">
            <v>198132.34</v>
          </cell>
        </row>
        <row r="11">
          <cell r="C11">
            <v>2076956.15</v>
          </cell>
          <cell r="G11">
            <v>2082470.88</v>
          </cell>
        </row>
        <row r="14">
          <cell r="C14">
            <v>4953</v>
          </cell>
          <cell r="G14">
            <v>24765</v>
          </cell>
        </row>
        <row r="15">
          <cell r="C15">
            <v>1465289.15</v>
          </cell>
          <cell r="G15">
            <v>1609098.88</v>
          </cell>
        </row>
        <row r="31">
          <cell r="C31">
            <v>108198.85</v>
          </cell>
          <cell r="G31">
            <v>95179</v>
          </cell>
        </row>
        <row r="41">
          <cell r="C41">
            <v>23067291.370000001</v>
          </cell>
          <cell r="G41">
            <v>23067291.370000001</v>
          </cell>
        </row>
        <row r="42">
          <cell r="C42">
            <v>15947683.58</v>
          </cell>
          <cell r="G42">
            <v>16365607.58</v>
          </cell>
        </row>
        <row r="58">
          <cell r="C58">
            <v>285093.64</v>
          </cell>
          <cell r="G58">
            <v>1011297.82</v>
          </cell>
        </row>
        <row r="75">
          <cell r="C75">
            <v>2830.32</v>
          </cell>
          <cell r="G75">
            <v>47322.99</v>
          </cell>
        </row>
        <row r="87">
          <cell r="C87">
            <v>0</v>
          </cell>
          <cell r="G87">
            <v>0</v>
          </cell>
        </row>
        <row r="118">
          <cell r="C118">
            <v>4271.7</v>
          </cell>
          <cell r="G118">
            <v>7056.7</v>
          </cell>
        </row>
        <row r="144">
          <cell r="C144">
            <v>0</v>
          </cell>
        </row>
        <row r="188">
          <cell r="C188">
            <v>18517</v>
          </cell>
          <cell r="D188">
            <v>0</v>
          </cell>
          <cell r="E188">
            <v>0</v>
          </cell>
          <cell r="G188">
            <v>3688.96</v>
          </cell>
          <cell r="H188">
            <v>0</v>
          </cell>
          <cell r="I188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G201">
            <v>0</v>
          </cell>
        </row>
        <row r="207">
          <cell r="C207">
            <v>162886.76</v>
          </cell>
          <cell r="G207">
            <v>129192.11</v>
          </cell>
        </row>
        <row r="233">
          <cell r="C233">
            <v>0</v>
          </cell>
          <cell r="G233">
            <v>300.39</v>
          </cell>
        </row>
        <row r="240">
          <cell r="G240">
            <v>300.39</v>
          </cell>
        </row>
        <row r="241">
          <cell r="C241">
            <v>0</v>
          </cell>
          <cell r="D241">
            <v>0</v>
          </cell>
          <cell r="E241">
            <v>0</v>
          </cell>
        </row>
        <row r="249">
          <cell r="C249">
            <v>951928.11</v>
          </cell>
          <cell r="G249">
            <v>573250.87</v>
          </cell>
        </row>
        <row r="254">
          <cell r="C254">
            <v>6943457.1299999999</v>
          </cell>
          <cell r="D254">
            <v>0</v>
          </cell>
          <cell r="E254">
            <v>0</v>
          </cell>
        </row>
        <row r="263">
          <cell r="C263">
            <v>285093.64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1">
          <cell r="F51">
            <v>0</v>
          </cell>
        </row>
        <row r="75">
          <cell r="D75">
            <v>0</v>
          </cell>
          <cell r="E75">
            <v>0</v>
          </cell>
          <cell r="H75">
            <v>0</v>
          </cell>
          <cell r="I75">
            <v>0</v>
          </cell>
        </row>
        <row r="87">
          <cell r="D87">
            <v>0</v>
          </cell>
          <cell r="E87">
            <v>0</v>
          </cell>
          <cell r="H87">
            <v>0</v>
          </cell>
          <cell r="I87">
            <v>0</v>
          </cell>
        </row>
        <row r="118">
          <cell r="D118">
            <v>0</v>
          </cell>
          <cell r="E118">
            <v>0</v>
          </cell>
          <cell r="H118">
            <v>0</v>
          </cell>
          <cell r="I118">
            <v>0</v>
          </cell>
        </row>
        <row r="144">
          <cell r="D144">
            <v>0</v>
          </cell>
          <cell r="E144">
            <v>0</v>
          </cell>
          <cell r="G144">
            <v>0</v>
          </cell>
          <cell r="H144">
            <v>0</v>
          </cell>
          <cell r="I144">
            <v>0</v>
          </cell>
        </row>
        <row r="200">
          <cell r="D200">
            <v>0</v>
          </cell>
          <cell r="E200">
            <v>0</v>
          </cell>
          <cell r="H200">
            <v>0</v>
          </cell>
          <cell r="I200">
            <v>0</v>
          </cell>
        </row>
        <row r="244">
          <cell r="E244">
            <v>0</v>
          </cell>
          <cell r="H244">
            <v>0</v>
          </cell>
          <cell r="I244">
            <v>0</v>
          </cell>
        </row>
        <row r="252">
          <cell r="D252">
            <v>0</v>
          </cell>
          <cell r="E252">
            <v>0</v>
          </cell>
          <cell r="H252">
            <v>0</v>
          </cell>
          <cell r="I252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L29">
            <v>6798927.4100000039</v>
          </cell>
          <cell r="P29">
            <v>1011297.8199999994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9"/>
  <sheetViews>
    <sheetView tabSelected="1" topLeftCell="A187" workbookViewId="0">
      <selection activeCell="G252" sqref="G252"/>
    </sheetView>
  </sheetViews>
  <sheetFormatPr defaultRowHeight="12.75" outlineLevelRow="1"/>
  <cols>
    <col min="1" max="1" width="62" bestFit="1" customWidth="1"/>
    <col min="2" max="2" width="5.85546875" customWidth="1"/>
    <col min="3" max="3" width="16.7109375" customWidth="1"/>
    <col min="4" max="4" width="0.5703125" customWidth="1"/>
    <col min="5" max="5" width="5.7109375" customWidth="1"/>
    <col min="6" max="6" width="13.85546875" customWidth="1"/>
    <col min="7" max="7" width="13.42578125" customWidth="1"/>
    <col min="8" max="8" width="0.5703125" customWidth="1"/>
    <col min="9" max="9" width="7.140625" customWidth="1"/>
    <col min="10" max="10" width="14.28515625" customWidth="1"/>
    <col min="11" max="11" width="10.140625" bestFit="1" customWidth="1"/>
  </cols>
  <sheetData>
    <row r="1" spans="1:11">
      <c r="A1" s="1" t="s">
        <v>247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2" t="s">
        <v>249</v>
      </c>
      <c r="C2" t="s">
        <v>248</v>
      </c>
      <c r="D2" s="3" t="s">
        <v>252</v>
      </c>
      <c r="G2">
        <v>2015</v>
      </c>
    </row>
    <row r="3" spans="1:11">
      <c r="A3" s="133" t="s">
        <v>453</v>
      </c>
      <c r="C3" s="3"/>
      <c r="D3" s="3"/>
      <c r="E3" s="3"/>
      <c r="F3" s="3"/>
      <c r="G3" s="3"/>
      <c r="H3" s="3"/>
      <c r="I3" s="3"/>
      <c r="J3" s="3"/>
    </row>
    <row r="4" spans="1:11" ht="13.5" thickBot="1">
      <c r="A4" s="2" t="s">
        <v>250</v>
      </c>
    </row>
    <row r="5" spans="1:11" ht="13.5" thickBot="1">
      <c r="A5" s="2" t="s">
        <v>251</v>
      </c>
      <c r="C5" s="4"/>
      <c r="D5" s="5"/>
      <c r="E5" s="5"/>
      <c r="F5" s="5"/>
      <c r="G5" s="5"/>
      <c r="H5" s="5"/>
      <c r="I5" s="5"/>
      <c r="J5" s="6"/>
    </row>
    <row r="6" spans="1:11" ht="13.5" thickBot="1">
      <c r="B6" t="s">
        <v>232</v>
      </c>
      <c r="C6" s="7" t="s">
        <v>233</v>
      </c>
      <c r="D6" s="8"/>
      <c r="E6" s="8"/>
      <c r="F6" s="8"/>
      <c r="G6" s="8" t="s">
        <v>238</v>
      </c>
      <c r="H6" s="8"/>
      <c r="I6" s="8"/>
      <c r="J6" s="9"/>
    </row>
    <row r="7" spans="1:11" ht="13.5" thickBot="1">
      <c r="A7" s="10" t="s">
        <v>237</v>
      </c>
      <c r="B7" s="11" t="s">
        <v>55</v>
      </c>
      <c r="C7" s="12" t="s">
        <v>234</v>
      </c>
      <c r="D7" s="13" t="s">
        <v>235</v>
      </c>
      <c r="E7" s="13" t="s">
        <v>231</v>
      </c>
      <c r="F7" s="13" t="s">
        <v>133</v>
      </c>
      <c r="G7" s="13" t="s">
        <v>234</v>
      </c>
      <c r="H7" s="13" t="s">
        <v>235</v>
      </c>
      <c r="I7" s="13" t="s">
        <v>231</v>
      </c>
      <c r="J7" s="14" t="s">
        <v>133</v>
      </c>
    </row>
    <row r="8" spans="1:11">
      <c r="A8" s="10">
        <v>1</v>
      </c>
      <c r="B8" s="15" t="s">
        <v>236</v>
      </c>
      <c r="C8" s="16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8">
        <v>10</v>
      </c>
    </row>
    <row r="9" spans="1:11">
      <c r="A9" s="19" t="s">
        <v>54</v>
      </c>
      <c r="B9" s="20" t="s">
        <v>56</v>
      </c>
      <c r="C9" s="119">
        <f>SUM(C10:C12)</f>
        <v>2275088.4899999998</v>
      </c>
      <c r="D9" s="119">
        <f t="shared" ref="D9:J9" si="0">SUM(D10:D12)</f>
        <v>0</v>
      </c>
      <c r="E9" s="119">
        <f t="shared" si="0"/>
        <v>0</v>
      </c>
      <c r="F9" s="119">
        <f t="shared" si="0"/>
        <v>2275088.4899999998</v>
      </c>
      <c r="G9" s="119">
        <f t="shared" si="0"/>
        <v>2280603.2199999997</v>
      </c>
      <c r="H9" s="119">
        <f t="shared" si="0"/>
        <v>0</v>
      </c>
      <c r="I9" s="119">
        <f t="shared" si="0"/>
        <v>0</v>
      </c>
      <c r="J9" s="119">
        <f t="shared" si="0"/>
        <v>2280603.2199999997</v>
      </c>
    </row>
    <row r="10" spans="1:11">
      <c r="A10" s="21" t="s">
        <v>429</v>
      </c>
      <c r="B10" s="22" t="s">
        <v>392</v>
      </c>
      <c r="C10" s="23">
        <f>[1]Лист1!$C$10</f>
        <v>198132.34</v>
      </c>
      <c r="D10" s="23">
        <f>[2]Лист1!$D$10</f>
        <v>0</v>
      </c>
      <c r="E10" s="23">
        <f>[2]Лист1!$E$10</f>
        <v>0</v>
      </c>
      <c r="F10" s="24">
        <f>C10+D10+E10</f>
        <v>198132.34</v>
      </c>
      <c r="G10" s="23">
        <f>[1]Лист1!$G$10</f>
        <v>198132.34</v>
      </c>
      <c r="H10" s="23">
        <f>[2]Лист1!$H$10</f>
        <v>0</v>
      </c>
      <c r="I10" s="23">
        <f>[2]Лист1!$I$10</f>
        <v>0</v>
      </c>
      <c r="J10" s="24">
        <f>G10+H10+I10</f>
        <v>198132.34</v>
      </c>
    </row>
    <row r="11" spans="1:11">
      <c r="A11" s="21" t="s">
        <v>430</v>
      </c>
      <c r="B11" s="22" t="s">
        <v>393</v>
      </c>
      <c r="C11" s="23">
        <f>[1]Лист1!$C$11</f>
        <v>2076956.15</v>
      </c>
      <c r="D11" s="23">
        <f>[2]Лист1!$D$11</f>
        <v>0</v>
      </c>
      <c r="E11" s="23">
        <f>[2]Лист1!$E$11</f>
        <v>0</v>
      </c>
      <c r="F11" s="24">
        <f t="shared" ref="F11:F44" si="1">C11+D11+E11</f>
        <v>2076956.15</v>
      </c>
      <c r="G11" s="23">
        <f>[1]Лист1!$G$11</f>
        <v>2082470.88</v>
      </c>
      <c r="H11" s="23">
        <f>[2]Лист1!$H$11</f>
        <v>0</v>
      </c>
      <c r="I11" s="23">
        <f>[2]Лист1!$I$11</f>
        <v>0</v>
      </c>
      <c r="J11" s="24">
        <f t="shared" ref="J11:J44" si="2">G11+H11+I11</f>
        <v>2082470.88</v>
      </c>
    </row>
    <row r="12" spans="1:11">
      <c r="A12" s="21" t="s">
        <v>431</v>
      </c>
      <c r="B12" s="22" t="s">
        <v>394</v>
      </c>
      <c r="C12" s="23">
        <f>[2]Лист1!$C$12</f>
        <v>0</v>
      </c>
      <c r="D12" s="23">
        <f>[2]Лист1!$D$12</f>
        <v>0</v>
      </c>
      <c r="E12" s="23">
        <f>[2]Лист1!$E$12</f>
        <v>0</v>
      </c>
      <c r="F12" s="24">
        <f t="shared" si="1"/>
        <v>0</v>
      </c>
      <c r="G12" s="23">
        <f>[2]Лист1!$G$12</f>
        <v>0</v>
      </c>
      <c r="H12" s="23">
        <f>[2]Лист1!$H$12</f>
        <v>0</v>
      </c>
      <c r="I12" s="23">
        <f>[2]Лист1!$I$12</f>
        <v>0</v>
      </c>
      <c r="J12" s="24">
        <f t="shared" si="2"/>
        <v>0</v>
      </c>
    </row>
    <row r="13" spans="1:11">
      <c r="A13" s="19" t="s">
        <v>135</v>
      </c>
      <c r="B13" s="25" t="s">
        <v>57</v>
      </c>
      <c r="C13" s="119">
        <f>SUM(C14:C16)</f>
        <v>1470242.15</v>
      </c>
      <c r="D13" s="119">
        <f t="shared" ref="D13:I13" si="3">SUM(D14:D16)</f>
        <v>0</v>
      </c>
      <c r="E13" s="119">
        <f t="shared" si="3"/>
        <v>0</v>
      </c>
      <c r="F13" s="24">
        <f t="shared" si="1"/>
        <v>1470242.15</v>
      </c>
      <c r="G13" s="119">
        <f t="shared" si="3"/>
        <v>1633863.88</v>
      </c>
      <c r="H13" s="119">
        <f t="shared" si="3"/>
        <v>0</v>
      </c>
      <c r="I13" s="119">
        <f t="shared" si="3"/>
        <v>0</v>
      </c>
      <c r="J13" s="24">
        <f t="shared" si="2"/>
        <v>1633863.88</v>
      </c>
      <c r="K13" s="130">
        <f>G13-C13</f>
        <v>163621.72999999998</v>
      </c>
    </row>
    <row r="14" spans="1:11">
      <c r="A14" s="21" t="s">
        <v>432</v>
      </c>
      <c r="B14" s="22" t="s">
        <v>402</v>
      </c>
      <c r="C14" s="23">
        <f>[1]Лист1!$C$14</f>
        <v>4953</v>
      </c>
      <c r="D14" s="23">
        <f>[2]Лист1!$D$14</f>
        <v>0</v>
      </c>
      <c r="E14" s="23">
        <f>[2]Лист1!$E$14</f>
        <v>0</v>
      </c>
      <c r="F14" s="24">
        <f t="shared" si="1"/>
        <v>4953</v>
      </c>
      <c r="G14" s="23">
        <f>[1]Лист1!$G$14</f>
        <v>24765</v>
      </c>
      <c r="H14" s="23">
        <f>[2]Лист1!$H$14</f>
        <v>0</v>
      </c>
      <c r="I14" s="23">
        <f>[2]Лист1!$I$14</f>
        <v>0</v>
      </c>
      <c r="J14" s="24">
        <f t="shared" si="2"/>
        <v>24765</v>
      </c>
    </row>
    <row r="15" spans="1:11">
      <c r="A15" s="21" t="s">
        <v>433</v>
      </c>
      <c r="B15" s="22" t="s">
        <v>427</v>
      </c>
      <c r="C15" s="23">
        <f>[1]Лист1!$C$15</f>
        <v>1465289.15</v>
      </c>
      <c r="D15" s="23">
        <f>[2]Лист1!$D$15</f>
        <v>0</v>
      </c>
      <c r="E15" s="23">
        <f>[2]Лист1!$E$15</f>
        <v>0</v>
      </c>
      <c r="F15" s="24">
        <f t="shared" si="1"/>
        <v>1465289.15</v>
      </c>
      <c r="G15" s="23">
        <f>[1]Лист1!$G$15</f>
        <v>1609098.88</v>
      </c>
      <c r="H15" s="23">
        <f>[2]Лист1!$H$15</f>
        <v>0</v>
      </c>
      <c r="I15" s="23">
        <f>[2]Лист1!$I$15</f>
        <v>0</v>
      </c>
      <c r="J15" s="24">
        <f t="shared" si="2"/>
        <v>1609098.88</v>
      </c>
    </row>
    <row r="16" spans="1:11">
      <c r="A16" s="21" t="s">
        <v>434</v>
      </c>
      <c r="B16" s="22" t="s">
        <v>428</v>
      </c>
      <c r="C16" s="23">
        <f>[2]Лист1!$C$16</f>
        <v>0</v>
      </c>
      <c r="D16" s="23">
        <f>[2]Лист1!$D$16</f>
        <v>0</v>
      </c>
      <c r="E16" s="23">
        <f>[2]Лист1!$E$16</f>
        <v>0</v>
      </c>
      <c r="F16" s="24">
        <f t="shared" si="1"/>
        <v>0</v>
      </c>
      <c r="G16" s="23">
        <f>[2]Лист1!$G$16</f>
        <v>0</v>
      </c>
      <c r="H16" s="23">
        <f>[2]Лист1!$H$16</f>
        <v>0</v>
      </c>
      <c r="I16" s="23">
        <f>[2]Лист1!$I$16</f>
        <v>0</v>
      </c>
      <c r="J16" s="24">
        <f t="shared" si="2"/>
        <v>0</v>
      </c>
    </row>
    <row r="17" spans="1:10">
      <c r="A17" s="19" t="s">
        <v>134</v>
      </c>
      <c r="B17" s="25" t="s">
        <v>58</v>
      </c>
      <c r="C17" s="112">
        <f>C9-C13</f>
        <v>804846.33999999985</v>
      </c>
      <c r="D17" s="112">
        <f t="shared" ref="D17:I17" si="4">D9-D13</f>
        <v>0</v>
      </c>
      <c r="E17" s="112">
        <f t="shared" si="4"/>
        <v>0</v>
      </c>
      <c r="F17" s="24">
        <f t="shared" si="1"/>
        <v>804846.33999999985</v>
      </c>
      <c r="G17" s="112">
        <f t="shared" si="4"/>
        <v>646739.33999999985</v>
      </c>
      <c r="H17" s="112">
        <f t="shared" si="4"/>
        <v>0</v>
      </c>
      <c r="I17" s="112">
        <f t="shared" si="4"/>
        <v>0</v>
      </c>
      <c r="J17" s="24">
        <f t="shared" si="2"/>
        <v>646739.33999999985</v>
      </c>
    </row>
    <row r="18" spans="1:10" ht="22.5">
      <c r="A18" s="26" t="s">
        <v>404</v>
      </c>
      <c r="B18" s="27" t="s">
        <v>403</v>
      </c>
      <c r="C18" s="24">
        <f>C10-C14</f>
        <v>193179.34</v>
      </c>
      <c r="D18" s="24">
        <f t="shared" ref="D18:I18" si="5">D10-D14</f>
        <v>0</v>
      </c>
      <c r="E18" s="24">
        <f t="shared" si="5"/>
        <v>0</v>
      </c>
      <c r="F18" s="24">
        <f t="shared" si="1"/>
        <v>193179.34</v>
      </c>
      <c r="G18" s="24">
        <f t="shared" si="5"/>
        <v>173367.34</v>
      </c>
      <c r="H18" s="24">
        <f t="shared" si="5"/>
        <v>0</v>
      </c>
      <c r="I18" s="24">
        <f t="shared" si="5"/>
        <v>0</v>
      </c>
      <c r="J18" s="24">
        <f t="shared" si="2"/>
        <v>173367.34</v>
      </c>
    </row>
    <row r="19" spans="1:10" ht="22.5">
      <c r="A19" s="26" t="s">
        <v>29</v>
      </c>
      <c r="B19" s="27" t="s">
        <v>5</v>
      </c>
      <c r="C19" s="24">
        <f>C11-C15</f>
        <v>611667</v>
      </c>
      <c r="D19" s="24">
        <f t="shared" ref="D19:I19" si="6">D11-D15</f>
        <v>0</v>
      </c>
      <c r="E19" s="24">
        <f t="shared" si="6"/>
        <v>0</v>
      </c>
      <c r="F19" s="24">
        <f t="shared" si="1"/>
        <v>611667</v>
      </c>
      <c r="G19" s="24">
        <f t="shared" si="6"/>
        <v>473372</v>
      </c>
      <c r="H19" s="24">
        <f t="shared" si="6"/>
        <v>0</v>
      </c>
      <c r="I19" s="24">
        <f t="shared" si="6"/>
        <v>0</v>
      </c>
      <c r="J19" s="24">
        <f t="shared" si="2"/>
        <v>473372</v>
      </c>
    </row>
    <row r="20" spans="1:10">
      <c r="A20" s="26" t="s">
        <v>6</v>
      </c>
      <c r="B20" s="27" t="s">
        <v>7</v>
      </c>
      <c r="C20" s="24">
        <f>C12-C16</f>
        <v>0</v>
      </c>
      <c r="D20" s="24">
        <f t="shared" ref="D20:I20" si="7">D12-D16</f>
        <v>0</v>
      </c>
      <c r="E20" s="24">
        <f t="shared" si="7"/>
        <v>0</v>
      </c>
      <c r="F20" s="24">
        <f t="shared" si="1"/>
        <v>0</v>
      </c>
      <c r="G20" s="24">
        <f t="shared" si="7"/>
        <v>0</v>
      </c>
      <c r="H20" s="24">
        <f t="shared" si="7"/>
        <v>0</v>
      </c>
      <c r="I20" s="24">
        <f t="shared" si="7"/>
        <v>0</v>
      </c>
      <c r="J20" s="24">
        <f t="shared" si="2"/>
        <v>0</v>
      </c>
    </row>
    <row r="21" spans="1:10">
      <c r="A21" s="28" t="s">
        <v>136</v>
      </c>
      <c r="B21" s="29" t="s">
        <v>59</v>
      </c>
      <c r="C21" s="108">
        <f>C22+C23</f>
        <v>0</v>
      </c>
      <c r="D21" s="108">
        <f t="shared" ref="D21:I21" si="8">D22+D23</f>
        <v>0</v>
      </c>
      <c r="E21" s="108">
        <f t="shared" si="8"/>
        <v>0</v>
      </c>
      <c r="F21" s="109">
        <f t="shared" si="1"/>
        <v>0</v>
      </c>
      <c r="G21" s="108">
        <f t="shared" si="8"/>
        <v>0</v>
      </c>
      <c r="H21" s="108">
        <f t="shared" si="8"/>
        <v>0</v>
      </c>
      <c r="I21" s="108">
        <f t="shared" si="8"/>
        <v>0</v>
      </c>
      <c r="J21" s="24">
        <f t="shared" si="2"/>
        <v>0</v>
      </c>
    </row>
    <row r="22" spans="1:10">
      <c r="A22" s="26" t="s">
        <v>8</v>
      </c>
      <c r="B22" s="27" t="s">
        <v>9</v>
      </c>
      <c r="C22" s="108">
        <f>[2]Лист1!$C$22</f>
        <v>0</v>
      </c>
      <c r="D22" s="110">
        <f>[2]Лист1!$D$22</f>
        <v>0</v>
      </c>
      <c r="E22" s="110">
        <f>[2]Лист1!$E$22</f>
        <v>0</v>
      </c>
      <c r="F22" s="109">
        <f t="shared" si="1"/>
        <v>0</v>
      </c>
      <c r="G22" s="110">
        <f>[2]Лист1!$G$22</f>
        <v>0</v>
      </c>
      <c r="H22" s="110">
        <f>[2]Лист1!$H$22</f>
        <v>0</v>
      </c>
      <c r="I22" s="110">
        <f>[2]Лист1!$I$22</f>
        <v>0</v>
      </c>
      <c r="J22" s="24">
        <f t="shared" si="2"/>
        <v>0</v>
      </c>
    </row>
    <row r="23" spans="1:10">
      <c r="A23" s="26" t="s">
        <v>11</v>
      </c>
      <c r="B23" s="27" t="s">
        <v>10</v>
      </c>
      <c r="C23" s="108">
        <f>[2]Лист1!$C$23</f>
        <v>0</v>
      </c>
      <c r="D23" s="110">
        <f>[2]Лист1!$D$23</f>
        <v>0</v>
      </c>
      <c r="E23" s="110">
        <f>[2]Лист1!$E$23</f>
        <v>0</v>
      </c>
      <c r="F23" s="109">
        <f t="shared" si="1"/>
        <v>0</v>
      </c>
      <c r="G23" s="110">
        <f>[2]Лист1!$G$23</f>
        <v>0</v>
      </c>
      <c r="H23" s="110">
        <f>[2]Лист1!$H$23</f>
        <v>0</v>
      </c>
      <c r="I23" s="110">
        <f>[2]Лист1!$I$23</f>
        <v>0</v>
      </c>
      <c r="J23" s="24">
        <f t="shared" si="2"/>
        <v>0</v>
      </c>
    </row>
    <row r="24" spans="1:10">
      <c r="A24" s="28" t="s">
        <v>137</v>
      </c>
      <c r="B24" s="29" t="s">
        <v>60</v>
      </c>
      <c r="C24" s="108">
        <f>C25+C26</f>
        <v>0</v>
      </c>
      <c r="D24" s="108">
        <f>D25+D26</f>
        <v>0</v>
      </c>
      <c r="E24" s="108">
        <f>E25+E26</f>
        <v>0</v>
      </c>
      <c r="F24" s="109">
        <f t="shared" si="1"/>
        <v>0</v>
      </c>
      <c r="G24" s="108">
        <f>G25+G26</f>
        <v>0</v>
      </c>
      <c r="H24" s="108">
        <f>H25+H26</f>
        <v>0</v>
      </c>
      <c r="I24" s="108">
        <f>I25+I26</f>
        <v>0</v>
      </c>
      <c r="J24" s="24">
        <f t="shared" si="2"/>
        <v>0</v>
      </c>
    </row>
    <row r="25" spans="1:10">
      <c r="A25" s="26" t="s">
        <v>14</v>
      </c>
      <c r="B25" s="27" t="s">
        <v>396</v>
      </c>
      <c r="C25" s="108">
        <f>[2]Лист1!$C$25</f>
        <v>0</v>
      </c>
      <c r="D25" s="111">
        <f>[2]Лист1!$D$25</f>
        <v>0</v>
      </c>
      <c r="E25" s="111">
        <f>[2]Лист1!$E$25</f>
        <v>0</v>
      </c>
      <c r="F25" s="109">
        <f t="shared" si="1"/>
        <v>0</v>
      </c>
      <c r="G25" s="111">
        <f>[2]Лист1!$G$25</f>
        <v>0</v>
      </c>
      <c r="H25" s="111">
        <f>[2]Лист1!$H$25</f>
        <v>0</v>
      </c>
      <c r="I25" s="111">
        <f>[2]Лист1!$I$25</f>
        <v>0</v>
      </c>
      <c r="J25" s="24">
        <f t="shared" si="2"/>
        <v>0</v>
      </c>
    </row>
    <row r="26" spans="1:10">
      <c r="A26" s="26" t="s">
        <v>12</v>
      </c>
      <c r="B26" s="27" t="s">
        <v>13</v>
      </c>
      <c r="C26" s="108">
        <f>[2]Лист1!$C$26</f>
        <v>0</v>
      </c>
      <c r="D26" s="111">
        <f>[2]Лист1!$D$26</f>
        <v>0</v>
      </c>
      <c r="E26" s="111">
        <f>[2]Лист1!$E$26</f>
        <v>0</v>
      </c>
      <c r="F26" s="109">
        <f t="shared" si="1"/>
        <v>0</v>
      </c>
      <c r="G26" s="111">
        <f>[2]Лист1!$G$26</f>
        <v>0</v>
      </c>
      <c r="H26" s="111">
        <f>[2]Лист1!$H$26</f>
        <v>0</v>
      </c>
      <c r="I26" s="111">
        <f>[2]Лист1!$I$26</f>
        <v>0</v>
      </c>
      <c r="J26" s="24">
        <f t="shared" si="2"/>
        <v>0</v>
      </c>
    </row>
    <row r="27" spans="1:10">
      <c r="A27" s="28" t="s">
        <v>138</v>
      </c>
      <c r="B27" s="29" t="s">
        <v>61</v>
      </c>
      <c r="C27" s="108">
        <f>C21-C24</f>
        <v>0</v>
      </c>
      <c r="D27" s="108">
        <f t="shared" ref="D27:I27" si="9">D21-D24</f>
        <v>0</v>
      </c>
      <c r="E27" s="108">
        <f t="shared" si="9"/>
        <v>0</v>
      </c>
      <c r="F27" s="109">
        <f t="shared" si="1"/>
        <v>0</v>
      </c>
      <c r="G27" s="108">
        <f t="shared" si="9"/>
        <v>0</v>
      </c>
      <c r="H27" s="108">
        <f t="shared" si="9"/>
        <v>0</v>
      </c>
      <c r="I27" s="108">
        <f t="shared" si="9"/>
        <v>0</v>
      </c>
      <c r="J27" s="24">
        <f t="shared" si="2"/>
        <v>0</v>
      </c>
    </row>
    <row r="28" spans="1:10" ht="22.5">
      <c r="A28" s="26" t="s">
        <v>17</v>
      </c>
      <c r="B28" s="27" t="s">
        <v>16</v>
      </c>
      <c r="C28" s="24">
        <f>C22-C25</f>
        <v>0</v>
      </c>
      <c r="D28" s="24">
        <f t="shared" ref="D28:I28" si="10">D22-D25</f>
        <v>0</v>
      </c>
      <c r="E28" s="24">
        <f t="shared" si="10"/>
        <v>0</v>
      </c>
      <c r="F28" s="24">
        <f t="shared" si="1"/>
        <v>0</v>
      </c>
      <c r="G28" s="24">
        <f t="shared" si="10"/>
        <v>0</v>
      </c>
      <c r="H28" s="24">
        <f t="shared" si="10"/>
        <v>0</v>
      </c>
      <c r="I28" s="24">
        <f t="shared" si="10"/>
        <v>0</v>
      </c>
      <c r="J28" s="24">
        <f t="shared" si="2"/>
        <v>0</v>
      </c>
    </row>
    <row r="29" spans="1:10">
      <c r="A29" s="26" t="s">
        <v>18</v>
      </c>
      <c r="B29" s="27" t="s">
        <v>15</v>
      </c>
      <c r="C29" s="24">
        <f>C23-C26</f>
        <v>0</v>
      </c>
      <c r="D29" s="24">
        <f t="shared" ref="D29:I29" si="11">D23-D26</f>
        <v>0</v>
      </c>
      <c r="E29" s="24">
        <f t="shared" si="11"/>
        <v>0</v>
      </c>
      <c r="F29" s="24">
        <f t="shared" si="1"/>
        <v>0</v>
      </c>
      <c r="G29" s="24">
        <f t="shared" si="11"/>
        <v>0</v>
      </c>
      <c r="H29" s="24">
        <f t="shared" si="11"/>
        <v>0</v>
      </c>
      <c r="I29" s="24">
        <f t="shared" si="11"/>
        <v>0</v>
      </c>
      <c r="J29" s="24">
        <f t="shared" si="2"/>
        <v>0</v>
      </c>
    </row>
    <row r="30" spans="1:10">
      <c r="A30" s="28" t="s">
        <v>139</v>
      </c>
      <c r="B30" s="29" t="s">
        <v>63</v>
      </c>
      <c r="C30" s="108">
        <f>[2]Лист1!$C$30</f>
        <v>0</v>
      </c>
      <c r="D30" s="110">
        <f>[2]Лист1!$D$30</f>
        <v>0</v>
      </c>
      <c r="E30" s="110">
        <f>[2]Лист1!$E$30</f>
        <v>0</v>
      </c>
      <c r="F30" s="109">
        <f t="shared" si="1"/>
        <v>0</v>
      </c>
      <c r="G30" s="110">
        <f>[2]Лист1!$G$30</f>
        <v>0</v>
      </c>
      <c r="H30" s="110">
        <f>[2]Лист1!$H$30</f>
        <v>0</v>
      </c>
      <c r="I30" s="110">
        <f>[2]Лист1!$I$30</f>
        <v>0</v>
      </c>
      <c r="J30" s="24">
        <f t="shared" si="2"/>
        <v>0</v>
      </c>
    </row>
    <row r="31" spans="1:10">
      <c r="A31" s="28" t="s">
        <v>62</v>
      </c>
      <c r="B31" s="29" t="s">
        <v>64</v>
      </c>
      <c r="C31" s="110">
        <f>[1]Лист1!$C$31</f>
        <v>108198.85</v>
      </c>
      <c r="D31" s="110">
        <f>[2]Лист1!$D$31</f>
        <v>0</v>
      </c>
      <c r="E31" s="110">
        <f>[2]Лист1!$E$31</f>
        <v>0</v>
      </c>
      <c r="F31" s="109">
        <f t="shared" si="1"/>
        <v>108198.85</v>
      </c>
      <c r="G31" s="110">
        <f>[1]Лист1!$G$31</f>
        <v>95179</v>
      </c>
      <c r="H31" s="110">
        <f>[2]Лист1!$H$31</f>
        <v>0</v>
      </c>
      <c r="I31" s="110">
        <f>[2]Лист1!$I$31</f>
        <v>0</v>
      </c>
      <c r="J31" s="24">
        <f t="shared" si="2"/>
        <v>95179</v>
      </c>
    </row>
    <row r="32" spans="1:10">
      <c r="A32" s="19" t="s">
        <v>65</v>
      </c>
      <c r="B32" s="25" t="s">
        <v>66</v>
      </c>
      <c r="C32" s="113">
        <f>C34+C35+C36</f>
        <v>0</v>
      </c>
      <c r="D32" s="113">
        <f t="shared" ref="D32:I32" si="12">D34+D35+D36</f>
        <v>0</v>
      </c>
      <c r="E32" s="113">
        <f t="shared" si="12"/>
        <v>0</v>
      </c>
      <c r="F32" s="109">
        <f t="shared" si="1"/>
        <v>0</v>
      </c>
      <c r="G32" s="113">
        <f t="shared" si="12"/>
        <v>0</v>
      </c>
      <c r="H32" s="113">
        <f t="shared" si="12"/>
        <v>0</v>
      </c>
      <c r="I32" s="113">
        <f t="shared" si="12"/>
        <v>0</v>
      </c>
      <c r="J32" s="24">
        <f t="shared" si="2"/>
        <v>0</v>
      </c>
    </row>
    <row r="33" spans="1:10">
      <c r="A33" s="32" t="s">
        <v>67</v>
      </c>
      <c r="B33" s="29"/>
      <c r="C33" s="108"/>
      <c r="D33" s="110"/>
      <c r="E33" s="110"/>
      <c r="F33" s="109"/>
      <c r="G33" s="110"/>
      <c r="H33" s="110"/>
      <c r="I33" s="110"/>
      <c r="J33" s="24"/>
    </row>
    <row r="34" spans="1:10">
      <c r="A34" s="33" t="s">
        <v>405</v>
      </c>
      <c r="B34" s="22" t="s">
        <v>68</v>
      </c>
      <c r="C34" s="110">
        <f>[1]Лист1!$C$34</f>
        <v>0</v>
      </c>
      <c r="D34" s="110">
        <f>[2]Лист1!$D$34</f>
        <v>0</v>
      </c>
      <c r="E34" s="110">
        <f>[2]Лист1!$E$34</f>
        <v>0</v>
      </c>
      <c r="F34" s="109">
        <f t="shared" si="1"/>
        <v>0</v>
      </c>
      <c r="G34" s="110">
        <f>[1]Лист1!$G$34</f>
        <v>0</v>
      </c>
      <c r="H34" s="110">
        <f>[2]Лист1!$H$34</f>
        <v>0</v>
      </c>
      <c r="I34" s="110">
        <f>[2]Лист1!$I$34</f>
        <v>0</v>
      </c>
      <c r="J34" s="24">
        <f t="shared" si="2"/>
        <v>0</v>
      </c>
    </row>
    <row r="35" spans="1:10">
      <c r="A35" s="33" t="s">
        <v>19</v>
      </c>
      <c r="B35" s="22" t="s">
        <v>69</v>
      </c>
      <c r="C35" s="108">
        <f>[2]Лист1!$C$35</f>
        <v>0</v>
      </c>
      <c r="D35" s="110">
        <f>[2]Лист1!$D$35</f>
        <v>0</v>
      </c>
      <c r="E35" s="110">
        <f>[2]Лист1!$E$35</f>
        <v>0</v>
      </c>
      <c r="F35" s="109">
        <f t="shared" si="1"/>
        <v>0</v>
      </c>
      <c r="G35" s="110">
        <f>[2]Лист1!$G$35</f>
        <v>0</v>
      </c>
      <c r="H35" s="110">
        <f>[2]Лист1!$H$35</f>
        <v>0</v>
      </c>
      <c r="I35" s="110">
        <f>[2]Лист1!$I$35</f>
        <v>0</v>
      </c>
      <c r="J35" s="24">
        <f t="shared" si="2"/>
        <v>0</v>
      </c>
    </row>
    <row r="36" spans="1:10" ht="13.5" thickBot="1">
      <c r="A36" s="34" t="s">
        <v>20</v>
      </c>
      <c r="B36" s="35" t="s">
        <v>70</v>
      </c>
      <c r="C36" s="108">
        <f>[2]Лист1!$C$36</f>
        <v>0</v>
      </c>
      <c r="D36" s="110">
        <f>[2]Лист1!$D$36</f>
        <v>0</v>
      </c>
      <c r="E36" s="110">
        <f>[2]Лист1!$E$36</f>
        <v>0</v>
      </c>
      <c r="F36" s="109">
        <f t="shared" si="1"/>
        <v>0</v>
      </c>
      <c r="G36" s="110">
        <f>[2]Лист1!$G$36</f>
        <v>0</v>
      </c>
      <c r="H36" s="110">
        <f>[2]Лист1!$H$36</f>
        <v>0</v>
      </c>
      <c r="I36" s="110">
        <f>[2]Лист1!$I$36</f>
        <v>0</v>
      </c>
      <c r="J36" s="24">
        <f t="shared" si="2"/>
        <v>0</v>
      </c>
    </row>
    <row r="37" spans="1:10">
      <c r="A37" s="19" t="s">
        <v>71</v>
      </c>
      <c r="B37" s="25" t="s">
        <v>298</v>
      </c>
      <c r="C37" s="113">
        <f>C38+C39+C40</f>
        <v>0</v>
      </c>
      <c r="D37" s="113">
        <f t="shared" ref="D37:I37" si="13">D38+D39+D40</f>
        <v>0</v>
      </c>
      <c r="E37" s="113">
        <f t="shared" si="13"/>
        <v>0</v>
      </c>
      <c r="F37" s="109">
        <f t="shared" si="1"/>
        <v>0</v>
      </c>
      <c r="G37" s="113">
        <f t="shared" si="13"/>
        <v>0</v>
      </c>
      <c r="H37" s="113">
        <f t="shared" si="13"/>
        <v>0</v>
      </c>
      <c r="I37" s="113">
        <f t="shared" si="13"/>
        <v>0</v>
      </c>
      <c r="J37" s="24">
        <f t="shared" si="2"/>
        <v>0</v>
      </c>
    </row>
    <row r="38" spans="1:10">
      <c r="A38" s="36" t="s">
        <v>426</v>
      </c>
      <c r="B38" s="27" t="s">
        <v>299</v>
      </c>
      <c r="C38" s="109">
        <f>[2]Лист1!$C$38</f>
        <v>0</v>
      </c>
      <c r="D38" s="114">
        <f>[2]Лист1!$D$38</f>
        <v>0</v>
      </c>
      <c r="E38" s="114">
        <f>[2]Лист1!$E$38</f>
        <v>0</v>
      </c>
      <c r="F38" s="109">
        <f t="shared" si="1"/>
        <v>0</v>
      </c>
      <c r="G38" s="114">
        <f>[2]Лист1!$G$38</f>
        <v>0</v>
      </c>
      <c r="H38" s="114">
        <f>[2]Лист1!$H$38</f>
        <v>0</v>
      </c>
      <c r="I38" s="114">
        <f>[2]Лист1!$I$38</f>
        <v>0</v>
      </c>
      <c r="J38" s="24">
        <f t="shared" si="2"/>
        <v>0</v>
      </c>
    </row>
    <row r="39" spans="1:10">
      <c r="A39" s="26" t="s">
        <v>21</v>
      </c>
      <c r="B39" s="27" t="s">
        <v>300</v>
      </c>
      <c r="C39" s="109">
        <f>[2]Лист1!$C$39</f>
        <v>0</v>
      </c>
      <c r="D39" s="115">
        <f>[2]Лист1!$D$39</f>
        <v>0</v>
      </c>
      <c r="E39" s="115">
        <f>[2]Лист1!$E$39</f>
        <v>0</v>
      </c>
      <c r="F39" s="109">
        <f t="shared" si="1"/>
        <v>0</v>
      </c>
      <c r="G39" s="115">
        <f>[2]Лист1!$G$39</f>
        <v>0</v>
      </c>
      <c r="H39" s="115">
        <f>[2]Лист1!$H$39</f>
        <v>0</v>
      </c>
      <c r="I39" s="115">
        <f>[2]Лист1!$I$39</f>
        <v>0</v>
      </c>
      <c r="J39" s="24">
        <f t="shared" si="2"/>
        <v>0</v>
      </c>
    </row>
    <row r="40" spans="1:10">
      <c r="A40" s="37" t="s">
        <v>22</v>
      </c>
      <c r="B40" s="27" t="s">
        <v>301</v>
      </c>
      <c r="C40" s="109">
        <f>[2]Лист1!$C$40</f>
        <v>0</v>
      </c>
      <c r="D40" s="115">
        <f>[2]Лист1!$D$40</f>
        <v>0</v>
      </c>
      <c r="E40" s="115">
        <f>[2]Лист1!$E$40</f>
        <v>0</v>
      </c>
      <c r="F40" s="109">
        <f t="shared" si="1"/>
        <v>0</v>
      </c>
      <c r="G40" s="115">
        <f>[2]Лист1!$G$40</f>
        <v>0</v>
      </c>
      <c r="H40" s="115">
        <f>[2]Лист1!$H$40</f>
        <v>0</v>
      </c>
      <c r="I40" s="115">
        <f>[2]Лист1!$I$40</f>
        <v>0</v>
      </c>
      <c r="J40" s="24">
        <f t="shared" si="2"/>
        <v>0</v>
      </c>
    </row>
    <row r="41" spans="1:10" ht="22.5">
      <c r="A41" s="38" t="s">
        <v>30</v>
      </c>
      <c r="B41" s="39" t="s">
        <v>395</v>
      </c>
      <c r="C41" s="113">
        <f>[1]Лист1!$C$41</f>
        <v>23067291.370000001</v>
      </c>
      <c r="D41" s="113">
        <f>[2]Лист1!$D$41</f>
        <v>0</v>
      </c>
      <c r="E41" s="113">
        <f>[2]Лист1!$E$41</f>
        <v>0</v>
      </c>
      <c r="F41" s="109">
        <f t="shared" si="1"/>
        <v>23067291.370000001</v>
      </c>
      <c r="G41" s="113">
        <f>[1]Лист1!$G$41</f>
        <v>23067291.370000001</v>
      </c>
      <c r="H41" s="113">
        <f>[2]Лист1!$H$41</f>
        <v>0</v>
      </c>
      <c r="I41" s="113">
        <f>[2]Лист1!$I$41</f>
        <v>0</v>
      </c>
      <c r="J41" s="24">
        <f t="shared" si="2"/>
        <v>23067291.370000001</v>
      </c>
    </row>
    <row r="42" spans="1:10">
      <c r="A42" s="40" t="s">
        <v>424</v>
      </c>
      <c r="B42" s="22" t="s">
        <v>302</v>
      </c>
      <c r="C42" s="108">
        <f>[1]Лист1!$C$42</f>
        <v>15947683.58</v>
      </c>
      <c r="D42" s="111">
        <f>[2]Лист1!$D$42</f>
        <v>0</v>
      </c>
      <c r="E42" s="111">
        <f>[2]Лист1!$E$42</f>
        <v>0</v>
      </c>
      <c r="F42" s="109">
        <f t="shared" si="1"/>
        <v>15947683.58</v>
      </c>
      <c r="G42" s="111">
        <f>[1]Лист1!$G$42</f>
        <v>16365607.58</v>
      </c>
      <c r="H42" s="111">
        <f>[2]Лист1!$H$42</f>
        <v>0</v>
      </c>
      <c r="I42" s="111">
        <f>[2]Лист1!$I$42</f>
        <v>0</v>
      </c>
      <c r="J42" s="24">
        <f t="shared" si="2"/>
        <v>16365607.58</v>
      </c>
    </row>
    <row r="43" spans="1:10" ht="22.5">
      <c r="A43" s="41" t="s">
        <v>406</v>
      </c>
      <c r="B43" s="42" t="s">
        <v>407</v>
      </c>
      <c r="C43" s="116">
        <f>C41-C42</f>
        <v>7119607.790000001</v>
      </c>
      <c r="D43" s="116">
        <f t="shared" ref="D43:I43" si="14">D41-D42</f>
        <v>0</v>
      </c>
      <c r="E43" s="116">
        <f t="shared" si="14"/>
        <v>0</v>
      </c>
      <c r="F43" s="109">
        <f t="shared" si="1"/>
        <v>7119607.790000001</v>
      </c>
      <c r="G43" s="116">
        <f t="shared" si="14"/>
        <v>6701683.790000001</v>
      </c>
      <c r="H43" s="116">
        <f t="shared" si="14"/>
        <v>0</v>
      </c>
      <c r="I43" s="116">
        <f t="shared" si="14"/>
        <v>0</v>
      </c>
      <c r="J43" s="24">
        <f t="shared" si="2"/>
        <v>6701683.790000001</v>
      </c>
    </row>
    <row r="44" spans="1:10" ht="23.25" thickBot="1">
      <c r="A44" s="41" t="s">
        <v>411</v>
      </c>
      <c r="B44" s="42" t="s">
        <v>412</v>
      </c>
      <c r="C44" s="108">
        <f>[2]Лист1!$C$44</f>
        <v>0</v>
      </c>
      <c r="D44" s="111">
        <f>[2]Лист1!$D$44</f>
        <v>0</v>
      </c>
      <c r="E44" s="111">
        <f>[2]Лист1!$E$44</f>
        <v>0</v>
      </c>
      <c r="F44" s="109">
        <f t="shared" si="1"/>
        <v>0</v>
      </c>
      <c r="G44" s="111">
        <f>[2]Лист1!$G$44</f>
        <v>0</v>
      </c>
      <c r="H44" s="111">
        <f>[2]Лист1!$H$44</f>
        <v>0</v>
      </c>
      <c r="I44" s="111">
        <f>[2]Лист1!$I$44</f>
        <v>0</v>
      </c>
      <c r="J44" s="24">
        <f t="shared" si="2"/>
        <v>0</v>
      </c>
    </row>
    <row r="45" spans="1:10" ht="23.25" thickBot="1">
      <c r="A45" s="43" t="s">
        <v>31</v>
      </c>
      <c r="B45" s="44" t="s">
        <v>72</v>
      </c>
      <c r="C45" s="120">
        <f>C17+C27+C30+C31+C32+C37+C43+C44</f>
        <v>8032652.9800000004</v>
      </c>
      <c r="D45" s="120">
        <f t="shared" ref="D45:J45" si="15">D17+D27+D30+D31+D32+D37+D43+D44</f>
        <v>0</v>
      </c>
      <c r="E45" s="120">
        <f t="shared" si="15"/>
        <v>0</v>
      </c>
      <c r="F45" s="120">
        <f t="shared" si="15"/>
        <v>8032652.9800000004</v>
      </c>
      <c r="G45" s="120">
        <f t="shared" si="15"/>
        <v>7443602.1300000008</v>
      </c>
      <c r="H45" s="120">
        <f t="shared" si="15"/>
        <v>0</v>
      </c>
      <c r="I45" s="120">
        <f t="shared" si="15"/>
        <v>0</v>
      </c>
      <c r="J45" s="120">
        <f t="shared" si="15"/>
        <v>7443602.1300000008</v>
      </c>
    </row>
    <row r="46" spans="1:10">
      <c r="A46" s="19" t="s">
        <v>73</v>
      </c>
      <c r="B46" s="45" t="s">
        <v>140</v>
      </c>
      <c r="C46" s="118">
        <f>SUM(C47:C54)</f>
        <v>0</v>
      </c>
      <c r="D46" s="118">
        <f t="shared" ref="D46:J46" si="16">SUM(D47:D54)</f>
        <v>0</v>
      </c>
      <c r="E46" s="118">
        <f t="shared" si="16"/>
        <v>0</v>
      </c>
      <c r="F46" s="118">
        <f t="shared" si="16"/>
        <v>0</v>
      </c>
      <c r="G46" s="118">
        <f t="shared" si="16"/>
        <v>0</v>
      </c>
      <c r="H46" s="118">
        <f t="shared" si="16"/>
        <v>0</v>
      </c>
      <c r="I46" s="118">
        <f t="shared" si="16"/>
        <v>0</v>
      </c>
      <c r="J46" s="118">
        <f t="shared" si="16"/>
        <v>0</v>
      </c>
    </row>
    <row r="47" spans="1:10" ht="22.5">
      <c r="A47" s="21" t="s">
        <v>435</v>
      </c>
      <c r="B47" s="22" t="s">
        <v>141</v>
      </c>
      <c r="C47" s="110">
        <f>[2]Лист1!$C$47</f>
        <v>0</v>
      </c>
      <c r="D47" s="110">
        <f>[2]Лист1!$D$47</f>
        <v>0</v>
      </c>
      <c r="E47" s="110">
        <f>[2]Лист1!$E$47</f>
        <v>0</v>
      </c>
      <c r="F47" s="109">
        <f t="shared" ref="F47:F110" si="17">C47+D47+E47</f>
        <v>0</v>
      </c>
      <c r="G47" s="110">
        <f>[2]Лист1!$G$47</f>
        <v>0</v>
      </c>
      <c r="H47" s="110">
        <f>[2]Лист1!$H$47</f>
        <v>0</v>
      </c>
      <c r="I47" s="110">
        <f>[2]Лист1!$I$47</f>
        <v>0</v>
      </c>
      <c r="J47" s="24">
        <f t="shared" ref="J47:J55" si="18">G47+H47+I47</f>
        <v>0</v>
      </c>
    </row>
    <row r="48" spans="1:10" ht="22.5">
      <c r="A48" s="21" t="s">
        <v>436</v>
      </c>
      <c r="B48" s="22" t="s">
        <v>142</v>
      </c>
      <c r="C48" s="110">
        <f>[2]Лист1!$C$48</f>
        <v>0</v>
      </c>
      <c r="D48" s="110">
        <f>[2]Лист1!$D$48</f>
        <v>0</v>
      </c>
      <c r="E48" s="110">
        <f>[2]Лист1!$E$47</f>
        <v>0</v>
      </c>
      <c r="F48" s="109">
        <f t="shared" si="17"/>
        <v>0</v>
      </c>
      <c r="G48" s="110">
        <f>[2]Лист1!$G$48</f>
        <v>0</v>
      </c>
      <c r="H48" s="110">
        <f>[2]Лист1!$H$48</f>
        <v>0</v>
      </c>
      <c r="I48" s="110">
        <f>[2]Лист1!$I$48</f>
        <v>0</v>
      </c>
      <c r="J48" s="24">
        <f t="shared" si="18"/>
        <v>0</v>
      </c>
    </row>
    <row r="49" spans="1:10" ht="22.5">
      <c r="A49" s="21" t="s">
        <v>437</v>
      </c>
      <c r="B49" s="22" t="s">
        <v>143</v>
      </c>
      <c r="C49" s="110">
        <f>[2]Лист1!$C$49</f>
        <v>0</v>
      </c>
      <c r="D49" s="110">
        <f>[2]Лист1!$D$49</f>
        <v>0</v>
      </c>
      <c r="E49" s="110">
        <f>[2]Лист1!$E$48</f>
        <v>0</v>
      </c>
      <c r="F49" s="109">
        <f t="shared" si="17"/>
        <v>0</v>
      </c>
      <c r="G49" s="110">
        <f>[2]Лист1!$G$49</f>
        <v>0</v>
      </c>
      <c r="H49" s="110">
        <f>[2]Лист1!$H$49</f>
        <v>0</v>
      </c>
      <c r="I49" s="110">
        <f>[2]Лист1!$I$49</f>
        <v>0</v>
      </c>
      <c r="J49" s="24">
        <f t="shared" si="18"/>
        <v>0</v>
      </c>
    </row>
    <row r="50" spans="1:10" ht="22.5">
      <c r="A50" s="21" t="s">
        <v>438</v>
      </c>
      <c r="B50" s="22" t="s">
        <v>303</v>
      </c>
      <c r="C50" s="110">
        <f>[2]Лист1!$C$50</f>
        <v>0</v>
      </c>
      <c r="D50" s="110">
        <f>[2]Лист1!$D$50</f>
        <v>0</v>
      </c>
      <c r="E50" s="110">
        <f>[2]Лист1!$E$50</f>
        <v>0</v>
      </c>
      <c r="F50" s="109">
        <f t="shared" si="17"/>
        <v>0</v>
      </c>
      <c r="G50" s="110">
        <f>[2]Лист1!$G$50</f>
        <v>0</v>
      </c>
      <c r="H50" s="110">
        <f>[2]Лист1!$H$50</f>
        <v>0</v>
      </c>
      <c r="I50" s="110">
        <f>[2]Лист1!$I$50</f>
        <v>0</v>
      </c>
      <c r="J50" s="24">
        <f t="shared" si="18"/>
        <v>0</v>
      </c>
    </row>
    <row r="51" spans="1:10" ht="22.5">
      <c r="A51" s="21" t="s">
        <v>0</v>
      </c>
      <c r="B51" s="22" t="s">
        <v>304</v>
      </c>
      <c r="C51" s="110">
        <f>[2]Лист1!$C$51</f>
        <v>0</v>
      </c>
      <c r="D51" s="110">
        <f>[2]Лист1!$D$51</f>
        <v>0</v>
      </c>
      <c r="E51" s="110">
        <f>[2]Лист1!$F$51</f>
        <v>0</v>
      </c>
      <c r="F51" s="109">
        <f t="shared" si="17"/>
        <v>0</v>
      </c>
      <c r="G51" s="110">
        <f>[2]Лист1!$G$51</f>
        <v>0</v>
      </c>
      <c r="H51" s="110">
        <f>[2]Лист1!$H$51</f>
        <v>0</v>
      </c>
      <c r="I51" s="110">
        <f>[2]Лист1!$I$51</f>
        <v>0</v>
      </c>
      <c r="J51" s="24">
        <f t="shared" si="18"/>
        <v>0</v>
      </c>
    </row>
    <row r="52" spans="1:10" ht="22.5">
      <c r="A52" s="21" t="s">
        <v>1</v>
      </c>
      <c r="B52" s="22" t="s">
        <v>305</v>
      </c>
      <c r="C52" s="110">
        <f>[2]Лист1!$C$52</f>
        <v>0</v>
      </c>
      <c r="D52" s="110">
        <f>[2]Лист1!$D$52</f>
        <v>0</v>
      </c>
      <c r="E52" s="110">
        <f>[2]Лист1!$E$52</f>
        <v>0</v>
      </c>
      <c r="F52" s="109">
        <f t="shared" si="17"/>
        <v>0</v>
      </c>
      <c r="G52" s="110">
        <f>[2]Лист1!$G$52</f>
        <v>0</v>
      </c>
      <c r="H52" s="110">
        <f>[2]Лист1!$H$52</f>
        <v>0</v>
      </c>
      <c r="I52" s="110">
        <f>[2]Лист1!$I$52</f>
        <v>0</v>
      </c>
      <c r="J52" s="24">
        <f t="shared" si="18"/>
        <v>0</v>
      </c>
    </row>
    <row r="53" spans="1:10">
      <c r="A53" s="21" t="s">
        <v>2</v>
      </c>
      <c r="B53" s="22" t="s">
        <v>306</v>
      </c>
      <c r="C53" s="110">
        <f>[2]Лист1!$C$53</f>
        <v>0</v>
      </c>
      <c r="D53" s="110">
        <f>[2]Лист1!$D$53</f>
        <v>0</v>
      </c>
      <c r="E53" s="110">
        <f>[2]Лист1!$E$53</f>
        <v>0</v>
      </c>
      <c r="F53" s="109">
        <f t="shared" si="17"/>
        <v>0</v>
      </c>
      <c r="G53" s="110">
        <f>[2]Лист1!$G$53</f>
        <v>0</v>
      </c>
      <c r="H53" s="110">
        <f>[2]Лист1!$H$53</f>
        <v>0</v>
      </c>
      <c r="I53" s="110">
        <f>[2]Лист1!$I$53</f>
        <v>0</v>
      </c>
      <c r="J53" s="24">
        <f t="shared" si="18"/>
        <v>0</v>
      </c>
    </row>
    <row r="54" spans="1:10">
      <c r="A54" s="21" t="s">
        <v>3</v>
      </c>
      <c r="B54" s="22" t="s">
        <v>4</v>
      </c>
      <c r="C54" s="110">
        <f>[2]Лист1!$C$54</f>
        <v>0</v>
      </c>
      <c r="D54" s="110">
        <f>[2]Лист1!$D$54</f>
        <v>0</v>
      </c>
      <c r="E54" s="110">
        <f>[2]Лист1!$E$54</f>
        <v>0</v>
      </c>
      <c r="F54" s="109">
        <f t="shared" si="17"/>
        <v>0</v>
      </c>
      <c r="G54" s="110">
        <f>[2]Лист1!$G$54</f>
        <v>0</v>
      </c>
      <c r="H54" s="110">
        <f>[2]Лист1!$H$54</f>
        <v>0</v>
      </c>
      <c r="I54" s="110">
        <f>[2]Лист1!$I$54</f>
        <v>0</v>
      </c>
      <c r="J54" s="24">
        <f t="shared" si="18"/>
        <v>0</v>
      </c>
    </row>
    <row r="55" spans="1:10">
      <c r="A55" s="32"/>
      <c r="B55" s="45"/>
      <c r="C55" s="110"/>
      <c r="D55" s="110"/>
      <c r="E55" s="110"/>
      <c r="F55" s="109">
        <f t="shared" si="17"/>
        <v>0</v>
      </c>
      <c r="G55" s="110"/>
      <c r="H55" s="110"/>
      <c r="I55" s="110"/>
      <c r="J55" s="24">
        <f t="shared" si="18"/>
        <v>0</v>
      </c>
    </row>
    <row r="56" spans="1:10">
      <c r="A56" s="19" t="s">
        <v>39</v>
      </c>
      <c r="B56" s="25" t="s">
        <v>397</v>
      </c>
      <c r="C56" s="118">
        <f>SUM(C58:C60)</f>
        <v>285093.64</v>
      </c>
      <c r="D56" s="118">
        <f t="shared" ref="D56:J56" si="19">SUM(D58:D60)</f>
        <v>0</v>
      </c>
      <c r="E56" s="118">
        <f t="shared" si="19"/>
        <v>0</v>
      </c>
      <c r="F56" s="118">
        <f t="shared" si="19"/>
        <v>285093.64</v>
      </c>
      <c r="G56" s="118">
        <f t="shared" si="19"/>
        <v>1011297.82</v>
      </c>
      <c r="H56" s="118">
        <f t="shared" si="19"/>
        <v>0</v>
      </c>
      <c r="I56" s="118">
        <f t="shared" si="19"/>
        <v>0</v>
      </c>
      <c r="J56" s="118">
        <f t="shared" si="19"/>
        <v>1011297.82</v>
      </c>
    </row>
    <row r="57" spans="1:10">
      <c r="A57" s="46" t="s">
        <v>75</v>
      </c>
      <c r="B57" s="134" t="s">
        <v>398</v>
      </c>
      <c r="C57" s="30"/>
      <c r="D57" s="30"/>
      <c r="E57" s="30"/>
      <c r="F57" s="109">
        <f t="shared" si="17"/>
        <v>0</v>
      </c>
      <c r="G57" s="30"/>
      <c r="H57" s="30"/>
      <c r="I57" s="30"/>
      <c r="J57" s="109">
        <f t="shared" ref="J57:J120" si="20">G57+H57+I57</f>
        <v>0</v>
      </c>
    </row>
    <row r="58" spans="1:10">
      <c r="A58" s="32" t="s">
        <v>40</v>
      </c>
      <c r="B58" s="134"/>
      <c r="C58" s="110">
        <f>[1]Лист1!$C$58</f>
        <v>285093.64</v>
      </c>
      <c r="D58" s="110">
        <f>[2]Лист1!$D$58</f>
        <v>0</v>
      </c>
      <c r="E58" s="110"/>
      <c r="F58" s="109">
        <f t="shared" si="17"/>
        <v>285093.64</v>
      </c>
      <c r="G58" s="110">
        <f>[1]Лист1!$G$58</f>
        <v>1011297.82</v>
      </c>
      <c r="H58" s="110">
        <f>[2]Лист1!$H$58</f>
        <v>0</v>
      </c>
      <c r="I58" s="110">
        <f>[2]Лист1!$I$58</f>
        <v>0</v>
      </c>
      <c r="J58" s="109">
        <f t="shared" si="20"/>
        <v>1011297.82</v>
      </c>
    </row>
    <row r="59" spans="1:10">
      <c r="A59" s="32" t="s">
        <v>41</v>
      </c>
      <c r="B59" s="29" t="s">
        <v>399</v>
      </c>
      <c r="C59" s="110">
        <f>[1]Лист1!$C$59</f>
        <v>0</v>
      </c>
      <c r="D59" s="110">
        <f>[2]Лист1!$D$59</f>
        <v>0</v>
      </c>
      <c r="E59" s="110"/>
      <c r="F59" s="109">
        <f t="shared" si="17"/>
        <v>0</v>
      </c>
      <c r="G59" s="110">
        <f>[1]Лист1!$G$59</f>
        <v>0</v>
      </c>
      <c r="H59" s="110">
        <f>[2]Лист1!$H$59</f>
        <v>0</v>
      </c>
      <c r="I59" s="110">
        <f>[2]Лист1!$I$59</f>
        <v>0</v>
      </c>
      <c r="J59" s="109">
        <f t="shared" si="20"/>
        <v>0</v>
      </c>
    </row>
    <row r="60" spans="1:10">
      <c r="A60" s="32" t="s">
        <v>42</v>
      </c>
      <c r="B60" s="29" t="s">
        <v>32</v>
      </c>
      <c r="C60" s="110">
        <f>[2]Лист1!$C$60</f>
        <v>0</v>
      </c>
      <c r="D60" s="110">
        <f>[2]Лист1!$D$60</f>
        <v>0</v>
      </c>
      <c r="E60" s="110"/>
      <c r="F60" s="109">
        <f t="shared" si="17"/>
        <v>0</v>
      </c>
      <c r="G60" s="110">
        <f>[2]Лист1!$G$60</f>
        <v>0</v>
      </c>
      <c r="H60" s="110">
        <f>[2]Лист1!$H$60</f>
        <v>0</v>
      </c>
      <c r="I60" s="110">
        <f>[2]Лист1!$I$60</f>
        <v>0</v>
      </c>
      <c r="J60" s="109">
        <f t="shared" si="20"/>
        <v>0</v>
      </c>
    </row>
    <row r="61" spans="1:10">
      <c r="A61" s="19" t="s">
        <v>33</v>
      </c>
      <c r="B61" s="25" t="s">
        <v>307</v>
      </c>
      <c r="C61" s="118">
        <f>SUM(C63:C65)</f>
        <v>0</v>
      </c>
      <c r="D61" s="118">
        <f t="shared" ref="D61:I61" si="21">SUM(D63:D65)</f>
        <v>0</v>
      </c>
      <c r="E61" s="118">
        <f t="shared" si="21"/>
        <v>0</v>
      </c>
      <c r="F61" s="109">
        <f t="shared" si="17"/>
        <v>0</v>
      </c>
      <c r="G61" s="118">
        <f t="shared" si="21"/>
        <v>0</v>
      </c>
      <c r="H61" s="118">
        <f t="shared" si="21"/>
        <v>0</v>
      </c>
      <c r="I61" s="118">
        <f t="shared" si="21"/>
        <v>0</v>
      </c>
      <c r="J61" s="109">
        <f t="shared" si="20"/>
        <v>0</v>
      </c>
    </row>
    <row r="62" spans="1:10">
      <c r="A62" s="46" t="s">
        <v>75</v>
      </c>
      <c r="B62" s="134" t="s">
        <v>308</v>
      </c>
      <c r="C62" s="110"/>
      <c r="D62" s="110"/>
      <c r="E62" s="110"/>
      <c r="F62" s="109">
        <f t="shared" si="17"/>
        <v>0</v>
      </c>
      <c r="G62" s="110"/>
      <c r="H62" s="110"/>
      <c r="I62" s="110"/>
      <c r="J62" s="109">
        <f t="shared" si="20"/>
        <v>0</v>
      </c>
    </row>
    <row r="63" spans="1:10" ht="22.5">
      <c r="A63" s="47" t="s">
        <v>43</v>
      </c>
      <c r="B63" s="134"/>
      <c r="C63" s="110">
        <f>[2]Лист1!$C$63</f>
        <v>0</v>
      </c>
      <c r="D63" s="110">
        <f>[2]Лист1!$D$63</f>
        <v>0</v>
      </c>
      <c r="E63" s="110">
        <f>[2]Лист1!$E$63</f>
        <v>0</v>
      </c>
      <c r="F63" s="109">
        <f t="shared" si="17"/>
        <v>0</v>
      </c>
      <c r="G63" s="110">
        <f>[2]Лист1!$G$63</f>
        <v>0</v>
      </c>
      <c r="H63" s="110">
        <f>[2]Лист1!$H$63</f>
        <v>0</v>
      </c>
      <c r="I63" s="110">
        <f>[2]Лист1!$I$63</f>
        <v>0</v>
      </c>
      <c r="J63" s="109">
        <f t="shared" si="20"/>
        <v>0</v>
      </c>
    </row>
    <row r="64" spans="1:10" ht="22.5">
      <c r="A64" s="47" t="s">
        <v>34</v>
      </c>
      <c r="B64" s="29" t="s">
        <v>309</v>
      </c>
      <c r="C64" s="110">
        <f>[2]Лист1!$C$64</f>
        <v>0</v>
      </c>
      <c r="D64" s="110">
        <f>[2]Лист1!$D$64</f>
        <v>0</v>
      </c>
      <c r="E64" s="110">
        <f>[2]Лист1!$E$64</f>
        <v>0</v>
      </c>
      <c r="F64" s="109">
        <f t="shared" si="17"/>
        <v>0</v>
      </c>
      <c r="G64" s="110">
        <f>[2]Лист1!$G$64</f>
        <v>0</v>
      </c>
      <c r="H64" s="110">
        <f>[2]Лист1!$H$64</f>
        <v>0</v>
      </c>
      <c r="I64" s="110">
        <f>[2]Лист1!$I$64</f>
        <v>0</v>
      </c>
      <c r="J64" s="109">
        <f t="shared" si="20"/>
        <v>0</v>
      </c>
    </row>
    <row r="65" spans="1:10" ht="22.5">
      <c r="A65" s="47" t="s">
        <v>44</v>
      </c>
      <c r="B65" s="29" t="s">
        <v>310</v>
      </c>
      <c r="C65" s="121">
        <f>[2]Лист1!$C$65</f>
        <v>0</v>
      </c>
      <c r="D65" s="121">
        <f>[2]Лист1!$D$65</f>
        <v>0</v>
      </c>
      <c r="E65" s="121">
        <f>[2]Лист1!$E$65</f>
        <v>0</v>
      </c>
      <c r="F65" s="109">
        <f t="shared" si="17"/>
        <v>0</v>
      </c>
      <c r="G65" s="121">
        <f>[2]Лист1!$G$65</f>
        <v>0</v>
      </c>
      <c r="H65" s="121">
        <f>[2]Лист1!$H$65</f>
        <v>0</v>
      </c>
      <c r="I65" s="121">
        <f>[2]Лист1!$I$65</f>
        <v>0</v>
      </c>
      <c r="J65" s="109">
        <f t="shared" si="20"/>
        <v>0</v>
      </c>
    </row>
    <row r="66" spans="1:10">
      <c r="A66" s="49" t="s">
        <v>38</v>
      </c>
      <c r="B66" s="25" t="s">
        <v>425</v>
      </c>
      <c r="C66" s="118">
        <f>SUM(C67:C69)</f>
        <v>0</v>
      </c>
      <c r="D66" s="118">
        <f t="shared" ref="D66:I66" si="22">SUM(D67:D69)</f>
        <v>0</v>
      </c>
      <c r="E66" s="118">
        <f t="shared" si="22"/>
        <v>0</v>
      </c>
      <c r="F66" s="109">
        <f t="shared" si="17"/>
        <v>0</v>
      </c>
      <c r="G66" s="118">
        <f t="shared" si="22"/>
        <v>0</v>
      </c>
      <c r="H66" s="118">
        <f t="shared" si="22"/>
        <v>0</v>
      </c>
      <c r="I66" s="118">
        <f t="shared" si="22"/>
        <v>0</v>
      </c>
      <c r="J66" s="109">
        <f t="shared" si="20"/>
        <v>0</v>
      </c>
    </row>
    <row r="67" spans="1:10">
      <c r="A67" s="47" t="s">
        <v>45</v>
      </c>
      <c r="B67" s="29" t="s">
        <v>35</v>
      </c>
      <c r="C67" s="121">
        <f>[2]Лист1!$C$67</f>
        <v>0</v>
      </c>
      <c r="D67" s="121">
        <f>[2]Лист1!$D$67</f>
        <v>0</v>
      </c>
      <c r="E67" s="121">
        <f>[2]Лист1!$E$67</f>
        <v>0</v>
      </c>
      <c r="F67" s="109">
        <f t="shared" si="17"/>
        <v>0</v>
      </c>
      <c r="G67" s="121">
        <f>[2]Лист1!$G$67</f>
        <v>0</v>
      </c>
      <c r="H67" s="121">
        <f>[2]Лист1!$H$67</f>
        <v>0</v>
      </c>
      <c r="I67" s="121">
        <f>[2]Лист1!$I$67</f>
        <v>0</v>
      </c>
      <c r="J67" s="109">
        <f t="shared" si="20"/>
        <v>0</v>
      </c>
    </row>
    <row r="68" spans="1:10">
      <c r="A68" s="47" t="s">
        <v>46</v>
      </c>
      <c r="B68" s="29" t="s">
        <v>36</v>
      </c>
      <c r="C68" s="121">
        <f>[2]Лист1!$C$68</f>
        <v>0</v>
      </c>
      <c r="D68" s="121">
        <f>[2]Лист1!$D$68</f>
        <v>0</v>
      </c>
      <c r="E68" s="121">
        <f>[2]Лист1!$E$68</f>
        <v>0</v>
      </c>
      <c r="F68" s="109">
        <f t="shared" si="17"/>
        <v>0</v>
      </c>
      <c r="G68" s="121">
        <f>[2]Лист1!$G$68</f>
        <v>0</v>
      </c>
      <c r="H68" s="121">
        <f>[2]Лист1!$H$68</f>
        <v>0</v>
      </c>
      <c r="I68" s="121">
        <f>[2]Лист1!$I$68</f>
        <v>0</v>
      </c>
      <c r="J68" s="109">
        <f t="shared" si="20"/>
        <v>0</v>
      </c>
    </row>
    <row r="69" spans="1:10" ht="22.5">
      <c r="A69" s="47" t="s">
        <v>47</v>
      </c>
      <c r="B69" s="29" t="s">
        <v>37</v>
      </c>
      <c r="C69" s="121">
        <f>[2]Лист1!$C$69</f>
        <v>0</v>
      </c>
      <c r="D69" s="121">
        <f>[2]Лист1!$D$69</f>
        <v>0</v>
      </c>
      <c r="E69" s="121">
        <f>[2]Лист1!$E$69</f>
        <v>0</v>
      </c>
      <c r="F69" s="109">
        <f t="shared" si="17"/>
        <v>0</v>
      </c>
      <c r="G69" s="121">
        <f>[2]Лист1!$G$69</f>
        <v>0</v>
      </c>
      <c r="H69" s="121">
        <f>[2]Лист1!$H$69</f>
        <v>0</v>
      </c>
      <c r="I69" s="121">
        <f>[2]Лист1!$I$69</f>
        <v>0</v>
      </c>
      <c r="J69" s="109">
        <f t="shared" si="20"/>
        <v>0</v>
      </c>
    </row>
    <row r="70" spans="1:10">
      <c r="A70" s="41" t="s">
        <v>128</v>
      </c>
      <c r="B70" s="27" t="s">
        <v>74</v>
      </c>
      <c r="C70" s="24">
        <f>SUM(C72:C74)</f>
        <v>0</v>
      </c>
      <c r="D70" s="24">
        <f t="shared" ref="D70:I70" si="23">SUM(D72:D74)</f>
        <v>0</v>
      </c>
      <c r="E70" s="24">
        <f t="shared" si="23"/>
        <v>0</v>
      </c>
      <c r="F70" s="109">
        <f t="shared" si="17"/>
        <v>0</v>
      </c>
      <c r="G70" s="24">
        <f t="shared" si="23"/>
        <v>0</v>
      </c>
      <c r="H70" s="24">
        <f t="shared" si="23"/>
        <v>0</v>
      </c>
      <c r="I70" s="24">
        <f t="shared" si="23"/>
        <v>0</v>
      </c>
      <c r="J70" s="109">
        <f t="shared" si="20"/>
        <v>0</v>
      </c>
    </row>
    <row r="71" spans="1:10">
      <c r="A71" s="50" t="s">
        <v>75</v>
      </c>
      <c r="B71" s="134" t="s">
        <v>76</v>
      </c>
      <c r="C71" s="30"/>
      <c r="D71" s="30"/>
      <c r="E71" s="30"/>
      <c r="F71" s="109">
        <f t="shared" si="17"/>
        <v>0</v>
      </c>
      <c r="G71" s="30"/>
      <c r="H71" s="30"/>
      <c r="I71" s="30"/>
      <c r="J71" s="109">
        <f t="shared" si="20"/>
        <v>0</v>
      </c>
    </row>
    <row r="72" spans="1:10">
      <c r="A72" s="51" t="s">
        <v>409</v>
      </c>
      <c r="B72" s="134"/>
      <c r="C72" s="110">
        <f>[2]Лист1!$C$72</f>
        <v>0</v>
      </c>
      <c r="D72" s="110">
        <f>[2]Лист1!$D$72</f>
        <v>0</v>
      </c>
      <c r="E72" s="110">
        <f>[2]Лист1!$E$72</f>
        <v>0</v>
      </c>
      <c r="F72" s="109">
        <f t="shared" si="17"/>
        <v>0</v>
      </c>
      <c r="G72" s="110">
        <f>[2]Лист1!$G$72</f>
        <v>0</v>
      </c>
      <c r="H72" s="110">
        <f>[2]Лист1!$H$72</f>
        <v>0</v>
      </c>
      <c r="I72" s="110">
        <f>[2]Лист1!$I$72</f>
        <v>0</v>
      </c>
      <c r="J72" s="109">
        <f t="shared" si="20"/>
        <v>0</v>
      </c>
    </row>
    <row r="73" spans="1:10">
      <c r="A73" s="52" t="s">
        <v>408</v>
      </c>
      <c r="B73" s="29" t="s">
        <v>77</v>
      </c>
      <c r="C73" s="110">
        <f>[2]Лист1!$C$73</f>
        <v>0</v>
      </c>
      <c r="D73" s="110">
        <f>[2]Лист1!$D$73</f>
        <v>0</v>
      </c>
      <c r="E73" s="110">
        <f>[2]Лист1!$E$73</f>
        <v>0</v>
      </c>
      <c r="F73" s="109">
        <f t="shared" si="17"/>
        <v>0</v>
      </c>
      <c r="G73" s="110">
        <f>[2]Лист1!$G$73</f>
        <v>0</v>
      </c>
      <c r="H73" s="110">
        <f>[2]Лист1!$H$73</f>
        <v>0</v>
      </c>
      <c r="I73" s="110">
        <f>[2]Лист1!$I$73</f>
        <v>0</v>
      </c>
      <c r="J73" s="109">
        <f t="shared" si="20"/>
        <v>0</v>
      </c>
    </row>
    <row r="74" spans="1:10">
      <c r="A74" s="52" t="s">
        <v>410</v>
      </c>
      <c r="B74" s="29" t="s">
        <v>78</v>
      </c>
      <c r="C74" s="110">
        <f>[2]Лист1!$C$74</f>
        <v>0</v>
      </c>
      <c r="D74" s="110">
        <f>[2]Лист1!$D$74</f>
        <v>0</v>
      </c>
      <c r="E74" s="110">
        <f>[2]Лист1!$E$74</f>
        <v>0</v>
      </c>
      <c r="F74" s="109">
        <f t="shared" si="17"/>
        <v>0</v>
      </c>
      <c r="G74" s="110">
        <f>[2]Лист1!$G$74</f>
        <v>0</v>
      </c>
      <c r="H74" s="110">
        <f>[2]Лист1!$H$74</f>
        <v>0</v>
      </c>
      <c r="I74" s="110">
        <f>[2]Лист1!$I$74</f>
        <v>0</v>
      </c>
      <c r="J74" s="109">
        <f t="shared" si="20"/>
        <v>0</v>
      </c>
    </row>
    <row r="75" spans="1:10">
      <c r="A75" s="94" t="s">
        <v>83</v>
      </c>
      <c r="B75" s="95" t="s">
        <v>79</v>
      </c>
      <c r="C75" s="121">
        <f>[1]Лист1!$C$75</f>
        <v>2830.32</v>
      </c>
      <c r="D75" s="121">
        <f>[2]Лист1!$D$75</f>
        <v>0</v>
      </c>
      <c r="E75" s="121">
        <f>[2]Лист1!$E$75</f>
        <v>0</v>
      </c>
      <c r="F75" s="109">
        <f t="shared" si="17"/>
        <v>2830.32</v>
      </c>
      <c r="G75" s="121">
        <f>[1]Лист1!$G$75</f>
        <v>47322.99</v>
      </c>
      <c r="H75" s="121">
        <f>[2]Лист1!$H$75</f>
        <v>0</v>
      </c>
      <c r="I75" s="121">
        <f>[2]Лист1!$I$75</f>
        <v>0</v>
      </c>
      <c r="J75" s="109">
        <f t="shared" si="20"/>
        <v>47322.99</v>
      </c>
    </row>
    <row r="76" spans="1:10" hidden="1" outlineLevel="1">
      <c r="A76" s="96" t="s">
        <v>75</v>
      </c>
      <c r="B76" s="137" t="s">
        <v>80</v>
      </c>
      <c r="C76" s="121"/>
      <c r="D76" s="121"/>
      <c r="E76" s="121"/>
      <c r="F76" s="109">
        <f t="shared" si="17"/>
        <v>0</v>
      </c>
      <c r="G76" s="121"/>
      <c r="H76" s="121"/>
      <c r="I76" s="121"/>
      <c r="J76" s="109">
        <f t="shared" si="20"/>
        <v>0</v>
      </c>
    </row>
    <row r="77" spans="1:10" hidden="1" outlineLevel="1">
      <c r="A77" s="97" t="s">
        <v>254</v>
      </c>
      <c r="B77" s="137"/>
      <c r="C77" s="121"/>
      <c r="D77" s="121"/>
      <c r="E77" s="121"/>
      <c r="F77" s="109">
        <f t="shared" si="17"/>
        <v>0</v>
      </c>
      <c r="G77" s="121"/>
      <c r="H77" s="121"/>
      <c r="I77" s="121"/>
      <c r="J77" s="109">
        <f t="shared" si="20"/>
        <v>0</v>
      </c>
    </row>
    <row r="78" spans="1:10" hidden="1" outlineLevel="1">
      <c r="A78" s="97" t="s">
        <v>255</v>
      </c>
      <c r="B78" s="95" t="s">
        <v>81</v>
      </c>
      <c r="C78" s="121"/>
      <c r="D78" s="121"/>
      <c r="E78" s="121"/>
      <c r="F78" s="109">
        <f t="shared" si="17"/>
        <v>0</v>
      </c>
      <c r="G78" s="121"/>
      <c r="H78" s="121"/>
      <c r="I78" s="121"/>
      <c r="J78" s="109">
        <f t="shared" si="20"/>
        <v>0</v>
      </c>
    </row>
    <row r="79" spans="1:10" hidden="1" outlineLevel="1">
      <c r="A79" s="98" t="s">
        <v>256</v>
      </c>
      <c r="B79" s="95" t="s">
        <v>82</v>
      </c>
      <c r="C79" s="121"/>
      <c r="D79" s="121"/>
      <c r="E79" s="121"/>
      <c r="F79" s="109">
        <f t="shared" si="17"/>
        <v>0</v>
      </c>
      <c r="G79" s="121"/>
      <c r="H79" s="121"/>
      <c r="I79" s="121"/>
      <c r="J79" s="109">
        <f t="shared" si="20"/>
        <v>0</v>
      </c>
    </row>
    <row r="80" spans="1:10" ht="22.5" hidden="1" outlineLevel="1">
      <c r="A80" s="98" t="s">
        <v>253</v>
      </c>
      <c r="B80" s="95" t="s">
        <v>147</v>
      </c>
      <c r="C80" s="121"/>
      <c r="D80" s="121"/>
      <c r="E80" s="121"/>
      <c r="F80" s="109">
        <f t="shared" si="17"/>
        <v>0</v>
      </c>
      <c r="G80" s="121"/>
      <c r="H80" s="121"/>
      <c r="I80" s="121"/>
      <c r="J80" s="109">
        <f t="shared" si="20"/>
        <v>0</v>
      </c>
    </row>
    <row r="81" spans="1:10" ht="22.5" hidden="1" outlineLevel="1">
      <c r="A81" s="98" t="s">
        <v>84</v>
      </c>
      <c r="B81" s="95" t="s">
        <v>148</v>
      </c>
      <c r="C81" s="121"/>
      <c r="D81" s="121"/>
      <c r="E81" s="121"/>
      <c r="F81" s="109">
        <f t="shared" si="17"/>
        <v>0</v>
      </c>
      <c r="G81" s="121"/>
      <c r="H81" s="121"/>
      <c r="I81" s="121"/>
      <c r="J81" s="109">
        <f t="shared" si="20"/>
        <v>0</v>
      </c>
    </row>
    <row r="82" spans="1:10" ht="22.5" hidden="1" outlineLevel="1">
      <c r="A82" s="98" t="s">
        <v>85</v>
      </c>
      <c r="B82" s="95" t="s">
        <v>149</v>
      </c>
      <c r="C82" s="121"/>
      <c r="D82" s="121"/>
      <c r="E82" s="121"/>
      <c r="F82" s="109">
        <f t="shared" si="17"/>
        <v>0</v>
      </c>
      <c r="G82" s="121"/>
      <c r="H82" s="121"/>
      <c r="I82" s="121"/>
      <c r="J82" s="109">
        <f t="shared" si="20"/>
        <v>0</v>
      </c>
    </row>
    <row r="83" spans="1:10" ht="22.5" hidden="1" outlineLevel="1">
      <c r="A83" s="98" t="s">
        <v>86</v>
      </c>
      <c r="B83" s="95" t="s">
        <v>153</v>
      </c>
      <c r="C83" s="121"/>
      <c r="D83" s="121"/>
      <c r="E83" s="121"/>
      <c r="F83" s="109">
        <f t="shared" si="17"/>
        <v>0</v>
      </c>
      <c r="G83" s="121"/>
      <c r="H83" s="121"/>
      <c r="I83" s="121"/>
      <c r="J83" s="109">
        <f t="shared" si="20"/>
        <v>0</v>
      </c>
    </row>
    <row r="84" spans="1:10" hidden="1" outlineLevel="1">
      <c r="A84" s="98" t="s">
        <v>257</v>
      </c>
      <c r="B84" s="95" t="s">
        <v>155</v>
      </c>
      <c r="C84" s="121"/>
      <c r="D84" s="121"/>
      <c r="E84" s="121"/>
      <c r="F84" s="109">
        <f t="shared" si="17"/>
        <v>0</v>
      </c>
      <c r="G84" s="121"/>
      <c r="H84" s="121"/>
      <c r="I84" s="121"/>
      <c r="J84" s="109">
        <f t="shared" si="20"/>
        <v>0</v>
      </c>
    </row>
    <row r="85" spans="1:10" hidden="1" outlineLevel="1">
      <c r="A85" s="98" t="s">
        <v>258</v>
      </c>
      <c r="B85" s="95" t="s">
        <v>156</v>
      </c>
      <c r="C85" s="121"/>
      <c r="D85" s="121"/>
      <c r="E85" s="121"/>
      <c r="F85" s="109">
        <f t="shared" si="17"/>
        <v>0</v>
      </c>
      <c r="G85" s="121"/>
      <c r="H85" s="121"/>
      <c r="I85" s="121"/>
      <c r="J85" s="109">
        <f t="shared" si="20"/>
        <v>0</v>
      </c>
    </row>
    <row r="86" spans="1:10" hidden="1" outlineLevel="1">
      <c r="A86" s="97" t="s">
        <v>259</v>
      </c>
      <c r="B86" s="95" t="s">
        <v>157</v>
      </c>
      <c r="C86" s="121"/>
      <c r="D86" s="121"/>
      <c r="E86" s="121"/>
      <c r="F86" s="109">
        <f t="shared" si="17"/>
        <v>0</v>
      </c>
      <c r="G86" s="121"/>
      <c r="H86" s="121"/>
      <c r="I86" s="121"/>
      <c r="J86" s="109">
        <f t="shared" si="20"/>
        <v>0</v>
      </c>
    </row>
    <row r="87" spans="1:10" collapsed="1">
      <c r="A87" s="94" t="s">
        <v>88</v>
      </c>
      <c r="B87" s="99" t="s">
        <v>172</v>
      </c>
      <c r="C87" s="121">
        <f>[1]Лист1!$C$87</f>
        <v>0</v>
      </c>
      <c r="D87" s="121">
        <f>[2]Лист1!$D$87</f>
        <v>0</v>
      </c>
      <c r="E87" s="121">
        <f>[2]Лист1!$E$87</f>
        <v>0</v>
      </c>
      <c r="F87" s="109">
        <f t="shared" si="17"/>
        <v>0</v>
      </c>
      <c r="G87" s="121">
        <f>[1]Лист1!$G$87</f>
        <v>0</v>
      </c>
      <c r="H87" s="121">
        <f>[2]Лист1!$H$87</f>
        <v>0</v>
      </c>
      <c r="I87" s="121">
        <f>[2]Лист1!$I$87</f>
        <v>0</v>
      </c>
      <c r="J87" s="109">
        <f t="shared" si="20"/>
        <v>0</v>
      </c>
    </row>
    <row r="88" spans="1:10" hidden="1" outlineLevel="1">
      <c r="A88" s="96" t="s">
        <v>75</v>
      </c>
      <c r="B88" s="136" t="s">
        <v>87</v>
      </c>
      <c r="C88" s="121"/>
      <c r="D88" s="121"/>
      <c r="E88" s="121"/>
      <c r="F88" s="109">
        <f t="shared" si="17"/>
        <v>0</v>
      </c>
      <c r="G88" s="121"/>
      <c r="H88" s="121"/>
      <c r="I88" s="121"/>
      <c r="J88" s="109">
        <f t="shared" si="20"/>
        <v>0</v>
      </c>
    </row>
    <row r="89" spans="1:10" hidden="1" outlineLevel="1">
      <c r="A89" s="97" t="s">
        <v>230</v>
      </c>
      <c r="B89" s="136"/>
      <c r="C89" s="121"/>
      <c r="D89" s="121"/>
      <c r="E89" s="121"/>
      <c r="F89" s="109">
        <f t="shared" si="17"/>
        <v>0</v>
      </c>
      <c r="G89" s="121"/>
      <c r="H89" s="121"/>
      <c r="I89" s="121"/>
      <c r="J89" s="109">
        <f t="shared" si="20"/>
        <v>0</v>
      </c>
    </row>
    <row r="90" spans="1:10" hidden="1" outlineLevel="1">
      <c r="A90" s="97" t="s">
        <v>144</v>
      </c>
      <c r="B90" s="99" t="s">
        <v>174</v>
      </c>
      <c r="C90" s="121"/>
      <c r="D90" s="121"/>
      <c r="E90" s="121"/>
      <c r="F90" s="109">
        <f t="shared" si="17"/>
        <v>0</v>
      </c>
      <c r="G90" s="121"/>
      <c r="H90" s="121"/>
      <c r="I90" s="121"/>
      <c r="J90" s="109">
        <f t="shared" si="20"/>
        <v>0</v>
      </c>
    </row>
    <row r="91" spans="1:10" ht="22.5" hidden="1" outlineLevel="1">
      <c r="A91" s="98" t="s">
        <v>145</v>
      </c>
      <c r="B91" s="99" t="s">
        <v>175</v>
      </c>
      <c r="C91" s="121"/>
      <c r="D91" s="121"/>
      <c r="E91" s="121"/>
      <c r="F91" s="109">
        <f t="shared" si="17"/>
        <v>0</v>
      </c>
      <c r="G91" s="121"/>
      <c r="H91" s="121"/>
      <c r="I91" s="121"/>
      <c r="J91" s="109">
        <f t="shared" si="20"/>
        <v>0</v>
      </c>
    </row>
    <row r="92" spans="1:10" hidden="1" outlineLevel="1">
      <c r="A92" s="97" t="s">
        <v>146</v>
      </c>
      <c r="B92" s="99" t="s">
        <v>176</v>
      </c>
      <c r="C92" s="121"/>
      <c r="D92" s="121"/>
      <c r="E92" s="121"/>
      <c r="F92" s="109">
        <f t="shared" si="17"/>
        <v>0</v>
      </c>
      <c r="G92" s="121"/>
      <c r="H92" s="121"/>
      <c r="I92" s="121"/>
      <c r="J92" s="109">
        <f t="shared" si="20"/>
        <v>0</v>
      </c>
    </row>
    <row r="93" spans="1:10" hidden="1" outlineLevel="1">
      <c r="A93" s="97" t="s">
        <v>150</v>
      </c>
      <c r="B93" s="99" t="s">
        <v>177</v>
      </c>
      <c r="C93" s="121"/>
      <c r="D93" s="121"/>
      <c r="E93" s="121"/>
      <c r="F93" s="109">
        <f t="shared" si="17"/>
        <v>0</v>
      </c>
      <c r="G93" s="121"/>
      <c r="H93" s="121"/>
      <c r="I93" s="121"/>
      <c r="J93" s="109">
        <f t="shared" si="20"/>
        <v>0</v>
      </c>
    </row>
    <row r="94" spans="1:10" hidden="1" outlineLevel="1">
      <c r="A94" s="97" t="s">
        <v>151</v>
      </c>
      <c r="B94" s="99" t="s">
        <v>311</v>
      </c>
      <c r="C94" s="121"/>
      <c r="D94" s="121"/>
      <c r="E94" s="121"/>
      <c r="F94" s="109">
        <f t="shared" si="17"/>
        <v>0</v>
      </c>
      <c r="G94" s="121"/>
      <c r="H94" s="121"/>
      <c r="I94" s="121"/>
      <c r="J94" s="109">
        <f t="shared" si="20"/>
        <v>0</v>
      </c>
    </row>
    <row r="95" spans="1:10" ht="22.5" hidden="1" outlineLevel="1">
      <c r="A95" s="98" t="s">
        <v>152</v>
      </c>
      <c r="B95" s="99" t="s">
        <v>312</v>
      </c>
      <c r="C95" s="121"/>
      <c r="D95" s="121"/>
      <c r="E95" s="121"/>
      <c r="F95" s="109">
        <f t="shared" si="17"/>
        <v>0</v>
      </c>
      <c r="G95" s="121"/>
      <c r="H95" s="121"/>
      <c r="I95" s="121"/>
      <c r="J95" s="109">
        <f t="shared" si="20"/>
        <v>0</v>
      </c>
    </row>
    <row r="96" spans="1:10" ht="22.5" hidden="1" outlineLevel="1">
      <c r="A96" s="98" t="s">
        <v>154</v>
      </c>
      <c r="B96" s="99" t="s">
        <v>313</v>
      </c>
      <c r="C96" s="121"/>
      <c r="D96" s="121"/>
      <c r="E96" s="121"/>
      <c r="F96" s="109">
        <f t="shared" si="17"/>
        <v>0</v>
      </c>
      <c r="G96" s="121"/>
      <c r="H96" s="121"/>
      <c r="I96" s="121"/>
      <c r="J96" s="109">
        <f t="shared" si="20"/>
        <v>0</v>
      </c>
    </row>
    <row r="97" spans="1:10" hidden="1" outlineLevel="1">
      <c r="A97" s="97" t="s">
        <v>260</v>
      </c>
      <c r="B97" s="99" t="s">
        <v>314</v>
      </c>
      <c r="C97" s="121"/>
      <c r="D97" s="121"/>
      <c r="E97" s="121"/>
      <c r="F97" s="109">
        <f t="shared" si="17"/>
        <v>0</v>
      </c>
      <c r="G97" s="121"/>
      <c r="H97" s="121"/>
      <c r="I97" s="121"/>
      <c r="J97" s="109">
        <f t="shared" si="20"/>
        <v>0</v>
      </c>
    </row>
    <row r="98" spans="1:10" ht="33.75" hidden="1" outlineLevel="1">
      <c r="A98" s="98" t="s">
        <v>158</v>
      </c>
      <c r="B98" s="99" t="s">
        <v>315</v>
      </c>
      <c r="C98" s="121"/>
      <c r="D98" s="121"/>
      <c r="E98" s="121"/>
      <c r="F98" s="109">
        <f t="shared" si="17"/>
        <v>0</v>
      </c>
      <c r="G98" s="121"/>
      <c r="H98" s="121"/>
      <c r="I98" s="121"/>
      <c r="J98" s="109">
        <f t="shared" si="20"/>
        <v>0</v>
      </c>
    </row>
    <row r="99" spans="1:10" ht="33.75" hidden="1" outlineLevel="1">
      <c r="A99" s="98" t="s">
        <v>159</v>
      </c>
      <c r="B99" s="99" t="s">
        <v>316</v>
      </c>
      <c r="C99" s="121"/>
      <c r="D99" s="121"/>
      <c r="E99" s="121"/>
      <c r="F99" s="109">
        <f t="shared" si="17"/>
        <v>0</v>
      </c>
      <c r="G99" s="121"/>
      <c r="H99" s="121"/>
      <c r="I99" s="121"/>
      <c r="J99" s="109">
        <f t="shared" si="20"/>
        <v>0</v>
      </c>
    </row>
    <row r="100" spans="1:10" ht="22.5" hidden="1" outlineLevel="1">
      <c r="A100" s="98" t="s">
        <v>160</v>
      </c>
      <c r="B100" s="99" t="s">
        <v>317</v>
      </c>
      <c r="C100" s="121"/>
      <c r="D100" s="121"/>
      <c r="E100" s="121"/>
      <c r="F100" s="109">
        <f t="shared" si="17"/>
        <v>0</v>
      </c>
      <c r="G100" s="121"/>
      <c r="H100" s="121"/>
      <c r="I100" s="121"/>
      <c r="J100" s="109">
        <f t="shared" si="20"/>
        <v>0</v>
      </c>
    </row>
    <row r="101" spans="1:10" ht="33.75" hidden="1" outlineLevel="1">
      <c r="A101" s="98" t="s">
        <v>162</v>
      </c>
      <c r="B101" s="99" t="s">
        <v>318</v>
      </c>
      <c r="C101" s="121"/>
      <c r="D101" s="121"/>
      <c r="E101" s="121"/>
      <c r="F101" s="109">
        <f t="shared" si="17"/>
        <v>0</v>
      </c>
      <c r="G101" s="121"/>
      <c r="H101" s="121"/>
      <c r="I101" s="121"/>
      <c r="J101" s="109">
        <f t="shared" si="20"/>
        <v>0</v>
      </c>
    </row>
    <row r="102" spans="1:10" ht="22.5" hidden="1" outlineLevel="1">
      <c r="A102" s="98" t="s">
        <v>163</v>
      </c>
      <c r="B102" s="99" t="s">
        <v>319</v>
      </c>
      <c r="C102" s="121"/>
      <c r="D102" s="121"/>
      <c r="E102" s="121"/>
      <c r="F102" s="109">
        <f t="shared" si="17"/>
        <v>0</v>
      </c>
      <c r="G102" s="121"/>
      <c r="H102" s="121"/>
      <c r="I102" s="121"/>
      <c r="J102" s="109">
        <f t="shared" si="20"/>
        <v>0</v>
      </c>
    </row>
    <row r="103" spans="1:10" ht="33.75" hidden="1" outlineLevel="1">
      <c r="A103" s="98" t="s">
        <v>164</v>
      </c>
      <c r="B103" s="99" t="s">
        <v>320</v>
      </c>
      <c r="C103" s="121"/>
      <c r="D103" s="121"/>
      <c r="E103" s="121"/>
      <c r="F103" s="109">
        <f t="shared" si="17"/>
        <v>0</v>
      </c>
      <c r="G103" s="121"/>
      <c r="H103" s="121"/>
      <c r="I103" s="121"/>
      <c r="J103" s="109">
        <f t="shared" si="20"/>
        <v>0</v>
      </c>
    </row>
    <row r="104" spans="1:10" ht="22.5" hidden="1" outlineLevel="1">
      <c r="A104" s="98" t="s">
        <v>165</v>
      </c>
      <c r="B104" s="99" t="s">
        <v>321</v>
      </c>
      <c r="C104" s="121"/>
      <c r="D104" s="121"/>
      <c r="E104" s="121"/>
      <c r="F104" s="109">
        <f t="shared" si="17"/>
        <v>0</v>
      </c>
      <c r="G104" s="121"/>
      <c r="H104" s="121"/>
      <c r="I104" s="121"/>
      <c r="J104" s="109">
        <f t="shared" si="20"/>
        <v>0</v>
      </c>
    </row>
    <row r="105" spans="1:10" ht="33.75" hidden="1" outlineLevel="1">
      <c r="A105" s="98" t="s">
        <v>166</v>
      </c>
      <c r="B105" s="99" t="s">
        <v>322</v>
      </c>
      <c r="C105" s="121"/>
      <c r="D105" s="121"/>
      <c r="E105" s="121"/>
      <c r="F105" s="109">
        <f t="shared" si="17"/>
        <v>0</v>
      </c>
      <c r="G105" s="121"/>
      <c r="H105" s="121"/>
      <c r="I105" s="121"/>
      <c r="J105" s="109">
        <f t="shared" si="20"/>
        <v>0</v>
      </c>
    </row>
    <row r="106" spans="1:10" hidden="1" outlineLevel="1">
      <c r="A106" s="98" t="s">
        <v>167</v>
      </c>
      <c r="B106" s="99" t="s">
        <v>323</v>
      </c>
      <c r="C106" s="121"/>
      <c r="D106" s="121"/>
      <c r="E106" s="121"/>
      <c r="F106" s="109">
        <f t="shared" si="17"/>
        <v>0</v>
      </c>
      <c r="G106" s="121"/>
      <c r="H106" s="121"/>
      <c r="I106" s="121"/>
      <c r="J106" s="109">
        <f t="shared" si="20"/>
        <v>0</v>
      </c>
    </row>
    <row r="107" spans="1:10" ht="22.5" hidden="1" outlineLevel="1">
      <c r="A107" s="98" t="s">
        <v>171</v>
      </c>
      <c r="B107" s="99" t="s">
        <v>324</v>
      </c>
      <c r="C107" s="121"/>
      <c r="D107" s="121"/>
      <c r="E107" s="121"/>
      <c r="F107" s="109">
        <f t="shared" si="17"/>
        <v>0</v>
      </c>
      <c r="G107" s="121"/>
      <c r="H107" s="121"/>
      <c r="I107" s="121"/>
      <c r="J107" s="109">
        <f t="shared" si="20"/>
        <v>0</v>
      </c>
    </row>
    <row r="108" spans="1:10" ht="22.5" hidden="1" outlineLevel="1">
      <c r="A108" s="98" t="s">
        <v>168</v>
      </c>
      <c r="B108" s="99" t="s">
        <v>89</v>
      </c>
      <c r="C108" s="121"/>
      <c r="D108" s="121"/>
      <c r="E108" s="121"/>
      <c r="F108" s="109">
        <f t="shared" si="17"/>
        <v>0</v>
      </c>
      <c r="G108" s="121"/>
      <c r="H108" s="121"/>
      <c r="I108" s="121"/>
      <c r="J108" s="109">
        <f t="shared" si="20"/>
        <v>0</v>
      </c>
    </row>
    <row r="109" spans="1:10" ht="22.5" hidden="1" outlineLevel="1">
      <c r="A109" s="98" t="s">
        <v>169</v>
      </c>
      <c r="B109" s="99" t="s">
        <v>90</v>
      </c>
      <c r="C109" s="121"/>
      <c r="D109" s="121"/>
      <c r="E109" s="121"/>
      <c r="F109" s="109">
        <f t="shared" si="17"/>
        <v>0</v>
      </c>
      <c r="G109" s="121"/>
      <c r="H109" s="121"/>
      <c r="I109" s="121"/>
      <c r="J109" s="109">
        <f t="shared" si="20"/>
        <v>0</v>
      </c>
    </row>
    <row r="110" spans="1:10" ht="22.5" hidden="1" outlineLevel="1">
      <c r="A110" s="98" t="s">
        <v>170</v>
      </c>
      <c r="B110" s="99" t="s">
        <v>91</v>
      </c>
      <c r="C110" s="121"/>
      <c r="D110" s="121"/>
      <c r="E110" s="121"/>
      <c r="F110" s="109">
        <f t="shared" si="17"/>
        <v>0</v>
      </c>
      <c r="G110" s="121"/>
      <c r="H110" s="121"/>
      <c r="I110" s="121"/>
      <c r="J110" s="109">
        <f t="shared" si="20"/>
        <v>0</v>
      </c>
    </row>
    <row r="111" spans="1:10" ht="22.5" hidden="1" outlineLevel="1">
      <c r="A111" s="98" t="s">
        <v>261</v>
      </c>
      <c r="B111" s="99" t="s">
        <v>92</v>
      </c>
      <c r="C111" s="121"/>
      <c r="D111" s="121"/>
      <c r="E111" s="121"/>
      <c r="F111" s="109">
        <f t="shared" ref="F111:F174" si="24">C111+D111+E111</f>
        <v>0</v>
      </c>
      <c r="G111" s="121"/>
      <c r="H111" s="121"/>
      <c r="I111" s="121"/>
      <c r="J111" s="109">
        <f t="shared" si="20"/>
        <v>0</v>
      </c>
    </row>
    <row r="112" spans="1:10" ht="22.5" hidden="1" outlineLevel="1">
      <c r="A112" s="98" t="s">
        <v>161</v>
      </c>
      <c r="B112" s="99" t="s">
        <v>93</v>
      </c>
      <c r="C112" s="121"/>
      <c r="D112" s="121"/>
      <c r="E112" s="121"/>
      <c r="F112" s="109">
        <f t="shared" si="24"/>
        <v>0</v>
      </c>
      <c r="G112" s="121"/>
      <c r="H112" s="121"/>
      <c r="I112" s="121"/>
      <c r="J112" s="109">
        <f t="shared" si="20"/>
        <v>0</v>
      </c>
    </row>
    <row r="113" spans="1:10" collapsed="1">
      <c r="A113" s="100" t="s">
        <v>173</v>
      </c>
      <c r="B113" s="101" t="s">
        <v>186</v>
      </c>
      <c r="C113" s="122">
        <f>C115+C116+C117</f>
        <v>0</v>
      </c>
      <c r="D113" s="122">
        <f t="shared" ref="D113:I113" si="25">D115+D116+D117</f>
        <v>0</v>
      </c>
      <c r="E113" s="122">
        <f t="shared" si="25"/>
        <v>0</v>
      </c>
      <c r="F113" s="109">
        <f t="shared" si="24"/>
        <v>0</v>
      </c>
      <c r="G113" s="122">
        <f t="shared" si="25"/>
        <v>0</v>
      </c>
      <c r="H113" s="122">
        <f t="shared" si="25"/>
        <v>0</v>
      </c>
      <c r="I113" s="122">
        <f t="shared" si="25"/>
        <v>0</v>
      </c>
      <c r="J113" s="109">
        <f t="shared" si="20"/>
        <v>0</v>
      </c>
    </row>
    <row r="114" spans="1:10">
      <c r="A114" s="46" t="s">
        <v>75</v>
      </c>
      <c r="B114" s="135" t="s">
        <v>94</v>
      </c>
      <c r="C114" s="30"/>
      <c r="D114" s="30"/>
      <c r="E114" s="30"/>
      <c r="F114" s="109">
        <f t="shared" si="24"/>
        <v>0</v>
      </c>
      <c r="G114" s="30"/>
      <c r="H114" s="30"/>
      <c r="I114" s="30"/>
      <c r="J114" s="109">
        <f t="shared" si="20"/>
        <v>0</v>
      </c>
    </row>
    <row r="115" spans="1:10">
      <c r="A115" s="33" t="s">
        <v>414</v>
      </c>
      <c r="B115" s="135"/>
      <c r="C115" s="110">
        <f>[2]Лист1!$C$115</f>
        <v>0</v>
      </c>
      <c r="D115" s="110">
        <f>[2]Лист1!$D$115</f>
        <v>0</v>
      </c>
      <c r="E115" s="110">
        <f>[2]Лист1!$E$115</f>
        <v>0</v>
      </c>
      <c r="F115" s="109">
        <f t="shared" si="24"/>
        <v>0</v>
      </c>
      <c r="G115" s="110">
        <f>[2]Лист1!$G$115</f>
        <v>0</v>
      </c>
      <c r="H115" s="110">
        <f>[2]Лист1!$H$115</f>
        <v>0</v>
      </c>
      <c r="I115" s="110">
        <f>[2]Лист1!$I$115</f>
        <v>0</v>
      </c>
      <c r="J115" s="109">
        <f t="shared" si="20"/>
        <v>0</v>
      </c>
    </row>
    <row r="116" spans="1:10" ht="22.5">
      <c r="A116" s="33" t="s">
        <v>415</v>
      </c>
      <c r="B116" s="53" t="s">
        <v>95</v>
      </c>
      <c r="C116" s="110">
        <f>[2]Лист1!$C$116</f>
        <v>0</v>
      </c>
      <c r="D116" s="110">
        <f>[2]Лист1!$D$116</f>
        <v>0</v>
      </c>
      <c r="E116" s="110">
        <f>[2]Лист1!$E$116</f>
        <v>0</v>
      </c>
      <c r="F116" s="109">
        <f t="shared" si="24"/>
        <v>0</v>
      </c>
      <c r="G116" s="110">
        <f>[2]Лист1!$G$116</f>
        <v>0</v>
      </c>
      <c r="H116" s="110">
        <f>[2]Лист1!$H$116</f>
        <v>0</v>
      </c>
      <c r="I116" s="110">
        <f>[2]Лист1!$I$116</f>
        <v>0</v>
      </c>
      <c r="J116" s="109">
        <f t="shared" si="20"/>
        <v>0</v>
      </c>
    </row>
    <row r="117" spans="1:10" ht="22.5">
      <c r="A117" s="33" t="s">
        <v>416</v>
      </c>
      <c r="B117" s="53" t="s">
        <v>96</v>
      </c>
      <c r="C117" s="110">
        <f>[2]Лист1!$C$117</f>
        <v>0</v>
      </c>
      <c r="D117" s="110">
        <f>[2]Лист1!$D$117</f>
        <v>0</v>
      </c>
      <c r="E117" s="110">
        <f>[2]Лист1!$E$117</f>
        <v>0</v>
      </c>
      <c r="F117" s="109">
        <f t="shared" si="24"/>
        <v>0</v>
      </c>
      <c r="G117" s="110">
        <f>[2]Лист1!$G$117</f>
        <v>0</v>
      </c>
      <c r="H117" s="110">
        <f>[2]Лист1!$H$117</f>
        <v>0</v>
      </c>
      <c r="I117" s="110">
        <f>[2]Лист1!$I$117</f>
        <v>0</v>
      </c>
      <c r="J117" s="109">
        <f t="shared" si="20"/>
        <v>0</v>
      </c>
    </row>
    <row r="118" spans="1:10">
      <c r="A118" s="94" t="s">
        <v>97</v>
      </c>
      <c r="B118" s="99" t="s">
        <v>325</v>
      </c>
      <c r="C118" s="121">
        <f>[1]Лист1!$C$118</f>
        <v>4271.7</v>
      </c>
      <c r="D118" s="121">
        <f>[2]Лист1!$D$118</f>
        <v>0</v>
      </c>
      <c r="E118" s="121">
        <f>[2]Лист1!$E$118</f>
        <v>0</v>
      </c>
      <c r="F118" s="109">
        <f t="shared" si="24"/>
        <v>4271.7</v>
      </c>
      <c r="G118" s="121">
        <f>[1]Лист1!$G$118</f>
        <v>7056.7</v>
      </c>
      <c r="H118" s="121">
        <f>[2]Лист1!$H$118</f>
        <v>0</v>
      </c>
      <c r="I118" s="121">
        <f>[2]Лист1!$I$118</f>
        <v>0</v>
      </c>
      <c r="J118" s="109">
        <f t="shared" si="20"/>
        <v>7056.7</v>
      </c>
    </row>
    <row r="119" spans="1:10" hidden="1" outlineLevel="1">
      <c r="A119" s="46" t="s">
        <v>75</v>
      </c>
      <c r="B119" s="53"/>
      <c r="C119" s="110"/>
      <c r="D119" s="110"/>
      <c r="E119" s="110"/>
      <c r="F119" s="109">
        <f t="shared" si="24"/>
        <v>0</v>
      </c>
      <c r="G119" s="110"/>
      <c r="H119" s="110"/>
      <c r="I119" s="110"/>
      <c r="J119" s="109">
        <f t="shared" si="20"/>
        <v>0</v>
      </c>
    </row>
    <row r="120" spans="1:10" hidden="1" outlineLevel="1">
      <c r="A120" s="32" t="s">
        <v>178</v>
      </c>
      <c r="B120" s="53" t="s">
        <v>326</v>
      </c>
      <c r="C120" s="123"/>
      <c r="D120" s="110"/>
      <c r="E120" s="110"/>
      <c r="F120" s="109">
        <f t="shared" si="24"/>
        <v>0</v>
      </c>
      <c r="G120" s="110"/>
      <c r="H120" s="110"/>
      <c r="I120" s="110"/>
      <c r="J120" s="109">
        <f t="shared" si="20"/>
        <v>0</v>
      </c>
    </row>
    <row r="121" spans="1:10" hidden="1" outlineLevel="1">
      <c r="A121" s="32" t="s">
        <v>179</v>
      </c>
      <c r="B121" s="53" t="s">
        <v>327</v>
      </c>
      <c r="C121" s="110"/>
      <c r="D121" s="110"/>
      <c r="E121" s="110"/>
      <c r="F121" s="109">
        <f t="shared" si="24"/>
        <v>0</v>
      </c>
      <c r="G121" s="110"/>
      <c r="H121" s="110"/>
      <c r="I121" s="110"/>
      <c r="J121" s="109">
        <f t="shared" ref="J121:J184" si="26">G121+H121+I121</f>
        <v>0</v>
      </c>
    </row>
    <row r="122" spans="1:10" ht="22.5" hidden="1" outlineLevel="1">
      <c r="A122" s="47" t="s">
        <v>180</v>
      </c>
      <c r="B122" s="53" t="s">
        <v>328</v>
      </c>
      <c r="C122" s="110"/>
      <c r="D122" s="110"/>
      <c r="E122" s="110"/>
      <c r="F122" s="109">
        <f t="shared" si="24"/>
        <v>0</v>
      </c>
      <c r="G122" s="110"/>
      <c r="H122" s="110"/>
      <c r="I122" s="110"/>
      <c r="J122" s="109">
        <f t="shared" si="26"/>
        <v>0</v>
      </c>
    </row>
    <row r="123" spans="1:10" hidden="1" outlineLevel="1">
      <c r="A123" s="32" t="s">
        <v>181</v>
      </c>
      <c r="B123" s="53" t="s">
        <v>329</v>
      </c>
      <c r="C123" s="110"/>
      <c r="D123" s="110"/>
      <c r="E123" s="110"/>
      <c r="F123" s="109">
        <f t="shared" si="24"/>
        <v>0</v>
      </c>
      <c r="G123" s="110"/>
      <c r="H123" s="110"/>
      <c r="I123" s="110"/>
      <c r="J123" s="109">
        <f t="shared" si="26"/>
        <v>0</v>
      </c>
    </row>
    <row r="124" spans="1:10" ht="22.5" hidden="1" outlineLevel="1">
      <c r="A124" s="47" t="s">
        <v>182</v>
      </c>
      <c r="B124" s="53" t="s">
        <v>330</v>
      </c>
      <c r="C124" s="110"/>
      <c r="D124" s="110"/>
      <c r="E124" s="110"/>
      <c r="F124" s="109">
        <f t="shared" si="24"/>
        <v>0</v>
      </c>
      <c r="G124" s="110"/>
      <c r="H124" s="110"/>
      <c r="I124" s="110"/>
      <c r="J124" s="109">
        <f t="shared" si="26"/>
        <v>0</v>
      </c>
    </row>
    <row r="125" spans="1:10" ht="22.5" hidden="1" outlineLevel="1">
      <c r="A125" s="47" t="s">
        <v>183</v>
      </c>
      <c r="B125" s="53" t="s">
        <v>331</v>
      </c>
      <c r="C125" s="110"/>
      <c r="D125" s="110"/>
      <c r="E125" s="110"/>
      <c r="F125" s="109">
        <f t="shared" si="24"/>
        <v>0</v>
      </c>
      <c r="G125" s="110"/>
      <c r="H125" s="110"/>
      <c r="I125" s="110"/>
      <c r="J125" s="109">
        <f t="shared" si="26"/>
        <v>0</v>
      </c>
    </row>
    <row r="126" spans="1:10" ht="22.5" hidden="1" outlineLevel="1">
      <c r="A126" s="47" t="s">
        <v>184</v>
      </c>
      <c r="B126" s="53" t="s">
        <v>332</v>
      </c>
      <c r="C126" s="110"/>
      <c r="D126" s="110"/>
      <c r="E126" s="110"/>
      <c r="F126" s="109">
        <f t="shared" si="24"/>
        <v>0</v>
      </c>
      <c r="G126" s="110"/>
      <c r="H126" s="110"/>
      <c r="I126" s="110"/>
      <c r="J126" s="109">
        <f t="shared" si="26"/>
        <v>0</v>
      </c>
    </row>
    <row r="127" spans="1:10" ht="22.5" hidden="1" outlineLevel="1">
      <c r="A127" s="47" t="s">
        <v>185</v>
      </c>
      <c r="B127" s="53" t="s">
        <v>333</v>
      </c>
      <c r="C127" s="110"/>
      <c r="D127" s="110"/>
      <c r="E127" s="110"/>
      <c r="F127" s="109">
        <f t="shared" si="24"/>
        <v>0</v>
      </c>
      <c r="G127" s="110"/>
      <c r="H127" s="110"/>
      <c r="I127" s="110"/>
      <c r="J127" s="109">
        <f t="shared" si="26"/>
        <v>0</v>
      </c>
    </row>
    <row r="128" spans="1:10" ht="22.5" hidden="1" outlineLevel="1">
      <c r="A128" s="47" t="s">
        <v>262</v>
      </c>
      <c r="B128" s="53" t="s">
        <v>334</v>
      </c>
      <c r="C128" s="110"/>
      <c r="D128" s="110"/>
      <c r="E128" s="110"/>
      <c r="F128" s="109">
        <f t="shared" si="24"/>
        <v>0</v>
      </c>
      <c r="G128" s="110"/>
      <c r="H128" s="110"/>
      <c r="I128" s="110"/>
      <c r="J128" s="109">
        <f t="shared" si="26"/>
        <v>0</v>
      </c>
    </row>
    <row r="129" spans="1:10" ht="33.75" hidden="1" outlineLevel="1">
      <c r="A129" s="47" t="s">
        <v>187</v>
      </c>
      <c r="B129" s="53" t="s">
        <v>201</v>
      </c>
      <c r="C129" s="110"/>
      <c r="D129" s="110"/>
      <c r="E129" s="110"/>
      <c r="F129" s="109">
        <f t="shared" si="24"/>
        <v>0</v>
      </c>
      <c r="G129" s="110"/>
      <c r="H129" s="110"/>
      <c r="I129" s="110"/>
      <c r="J129" s="109">
        <f t="shared" si="26"/>
        <v>0</v>
      </c>
    </row>
    <row r="130" spans="1:10" ht="33.75" hidden="1" outlineLevel="1">
      <c r="A130" s="47" t="s">
        <v>188</v>
      </c>
      <c r="B130" s="53" t="s">
        <v>202</v>
      </c>
      <c r="C130" s="110"/>
      <c r="D130" s="110"/>
      <c r="E130" s="110"/>
      <c r="F130" s="109">
        <f t="shared" si="24"/>
        <v>0</v>
      </c>
      <c r="G130" s="110"/>
      <c r="H130" s="110"/>
      <c r="I130" s="110"/>
      <c r="J130" s="109">
        <f t="shared" si="26"/>
        <v>0</v>
      </c>
    </row>
    <row r="131" spans="1:10" ht="22.5" hidden="1" outlineLevel="1">
      <c r="A131" s="47" t="s">
        <v>189</v>
      </c>
      <c r="B131" s="53" t="s">
        <v>205</v>
      </c>
      <c r="C131" s="110"/>
      <c r="D131" s="110"/>
      <c r="E131" s="110"/>
      <c r="F131" s="109">
        <f t="shared" si="24"/>
        <v>0</v>
      </c>
      <c r="G131" s="110"/>
      <c r="H131" s="110"/>
      <c r="I131" s="110"/>
      <c r="J131" s="109">
        <f t="shared" si="26"/>
        <v>0</v>
      </c>
    </row>
    <row r="132" spans="1:10" ht="33.75" hidden="1" outlineLevel="1">
      <c r="A132" s="47" t="s">
        <v>190</v>
      </c>
      <c r="B132" s="53" t="s">
        <v>206</v>
      </c>
      <c r="C132" s="110"/>
      <c r="D132" s="110"/>
      <c r="E132" s="110"/>
      <c r="F132" s="109">
        <f t="shared" si="24"/>
        <v>0</v>
      </c>
      <c r="G132" s="110"/>
      <c r="H132" s="110"/>
      <c r="I132" s="110"/>
      <c r="J132" s="109">
        <f t="shared" si="26"/>
        <v>0</v>
      </c>
    </row>
    <row r="133" spans="1:10" ht="22.5" hidden="1" outlineLevel="1">
      <c r="A133" s="47" t="s">
        <v>191</v>
      </c>
      <c r="B133" s="53" t="s">
        <v>207</v>
      </c>
      <c r="C133" s="110"/>
      <c r="D133" s="110"/>
      <c r="E133" s="110"/>
      <c r="F133" s="109">
        <f t="shared" si="24"/>
        <v>0</v>
      </c>
      <c r="G133" s="110"/>
      <c r="H133" s="110"/>
      <c r="I133" s="110"/>
      <c r="J133" s="109">
        <f t="shared" si="26"/>
        <v>0</v>
      </c>
    </row>
    <row r="134" spans="1:10" ht="33.75" hidden="1" outlineLevel="1">
      <c r="A134" s="47" t="s">
        <v>192</v>
      </c>
      <c r="B134" s="53" t="s">
        <v>208</v>
      </c>
      <c r="C134" s="110"/>
      <c r="D134" s="110"/>
      <c r="E134" s="110"/>
      <c r="F134" s="109">
        <f t="shared" si="24"/>
        <v>0</v>
      </c>
      <c r="G134" s="110"/>
      <c r="H134" s="110"/>
      <c r="I134" s="110"/>
      <c r="J134" s="109">
        <f t="shared" si="26"/>
        <v>0</v>
      </c>
    </row>
    <row r="135" spans="1:10" ht="22.5" hidden="1" outlineLevel="1">
      <c r="A135" s="47" t="s">
        <v>193</v>
      </c>
      <c r="B135" s="53" t="s">
        <v>335</v>
      </c>
      <c r="C135" s="110"/>
      <c r="D135" s="110"/>
      <c r="E135" s="110"/>
      <c r="F135" s="109">
        <f t="shared" si="24"/>
        <v>0</v>
      </c>
      <c r="G135" s="110"/>
      <c r="H135" s="110"/>
      <c r="I135" s="110"/>
      <c r="J135" s="109">
        <f t="shared" si="26"/>
        <v>0</v>
      </c>
    </row>
    <row r="136" spans="1:10" ht="33.75" hidden="1" outlineLevel="1">
      <c r="A136" s="47" t="s">
        <v>194</v>
      </c>
      <c r="B136" s="53" t="s">
        <v>336</v>
      </c>
      <c r="C136" s="110"/>
      <c r="D136" s="110"/>
      <c r="E136" s="110"/>
      <c r="F136" s="109">
        <f t="shared" si="24"/>
        <v>0</v>
      </c>
      <c r="G136" s="110"/>
      <c r="H136" s="110"/>
      <c r="I136" s="110"/>
      <c r="J136" s="109">
        <f t="shared" si="26"/>
        <v>0</v>
      </c>
    </row>
    <row r="137" spans="1:10" ht="22.5" hidden="1" outlineLevel="1">
      <c r="A137" s="47" t="s">
        <v>195</v>
      </c>
      <c r="B137" s="53" t="s">
        <v>337</v>
      </c>
      <c r="C137" s="110"/>
      <c r="D137" s="110"/>
      <c r="E137" s="110"/>
      <c r="F137" s="109">
        <f t="shared" si="24"/>
        <v>0</v>
      </c>
      <c r="G137" s="110"/>
      <c r="H137" s="110"/>
      <c r="I137" s="110"/>
      <c r="J137" s="109">
        <f t="shared" si="26"/>
        <v>0</v>
      </c>
    </row>
    <row r="138" spans="1:10" ht="22.5" hidden="1" outlineLevel="1">
      <c r="A138" s="47" t="s">
        <v>196</v>
      </c>
      <c r="B138" s="53" t="s">
        <v>338</v>
      </c>
      <c r="C138" s="110"/>
      <c r="D138" s="110"/>
      <c r="E138" s="110"/>
      <c r="F138" s="109">
        <f t="shared" si="24"/>
        <v>0</v>
      </c>
      <c r="G138" s="110"/>
      <c r="H138" s="110"/>
      <c r="I138" s="110"/>
      <c r="J138" s="109">
        <f t="shared" si="26"/>
        <v>0</v>
      </c>
    </row>
    <row r="139" spans="1:10" ht="22.5" hidden="1" outlineLevel="1">
      <c r="A139" s="47" t="s">
        <v>197</v>
      </c>
      <c r="B139" s="53" t="s">
        <v>339</v>
      </c>
      <c r="C139" s="110"/>
      <c r="D139" s="110"/>
      <c r="E139" s="110"/>
      <c r="F139" s="109">
        <f t="shared" si="24"/>
        <v>0</v>
      </c>
      <c r="G139" s="110"/>
      <c r="H139" s="110"/>
      <c r="I139" s="110"/>
      <c r="J139" s="109">
        <f t="shared" si="26"/>
        <v>0</v>
      </c>
    </row>
    <row r="140" spans="1:10" ht="22.5" hidden="1" outlineLevel="1">
      <c r="A140" s="47" t="s">
        <v>198</v>
      </c>
      <c r="B140" s="53" t="s">
        <v>340</v>
      </c>
      <c r="C140" s="110"/>
      <c r="D140" s="110"/>
      <c r="E140" s="110"/>
      <c r="F140" s="109">
        <f t="shared" si="24"/>
        <v>0</v>
      </c>
      <c r="G140" s="110"/>
      <c r="H140" s="110"/>
      <c r="I140" s="110"/>
      <c r="J140" s="109">
        <f t="shared" si="26"/>
        <v>0</v>
      </c>
    </row>
    <row r="141" spans="1:10" ht="22.5" hidden="1" outlineLevel="1">
      <c r="A141" s="47" t="s">
        <v>199</v>
      </c>
      <c r="B141" s="53" t="s">
        <v>341</v>
      </c>
      <c r="C141" s="110"/>
      <c r="D141" s="110"/>
      <c r="E141" s="110"/>
      <c r="F141" s="109">
        <f t="shared" si="24"/>
        <v>0</v>
      </c>
      <c r="G141" s="110"/>
      <c r="H141" s="110"/>
      <c r="I141" s="110"/>
      <c r="J141" s="109">
        <f t="shared" si="26"/>
        <v>0</v>
      </c>
    </row>
    <row r="142" spans="1:10" ht="22.5" hidden="1" outlineLevel="1">
      <c r="A142" s="47" t="s">
        <v>263</v>
      </c>
      <c r="B142" s="53" t="s">
        <v>342</v>
      </c>
      <c r="C142" s="110"/>
      <c r="D142" s="110"/>
      <c r="E142" s="110"/>
      <c r="F142" s="109">
        <f t="shared" si="24"/>
        <v>0</v>
      </c>
      <c r="G142" s="110"/>
      <c r="H142" s="110"/>
      <c r="I142" s="110"/>
      <c r="J142" s="109">
        <f t="shared" si="26"/>
        <v>0</v>
      </c>
    </row>
    <row r="143" spans="1:10" ht="22.5" hidden="1" outlineLevel="1">
      <c r="A143" s="47" t="s">
        <v>200</v>
      </c>
      <c r="B143" s="53" t="s">
        <v>343</v>
      </c>
      <c r="C143" s="110"/>
      <c r="D143" s="110"/>
      <c r="E143" s="110"/>
      <c r="F143" s="109">
        <f t="shared" si="24"/>
        <v>0</v>
      </c>
      <c r="G143" s="110"/>
      <c r="H143" s="110"/>
      <c r="I143" s="110"/>
      <c r="J143" s="109">
        <f t="shared" si="26"/>
        <v>0</v>
      </c>
    </row>
    <row r="144" spans="1:10" collapsed="1">
      <c r="A144" s="94" t="s">
        <v>131</v>
      </c>
      <c r="B144" s="102" t="s">
        <v>201</v>
      </c>
      <c r="C144" s="121">
        <f>[1]Лист1!$C$144</f>
        <v>0</v>
      </c>
      <c r="D144" s="121">
        <f>[2]Лист1!$D$144</f>
        <v>0</v>
      </c>
      <c r="E144" s="121">
        <f>[2]Лист1!$E$144</f>
        <v>0</v>
      </c>
      <c r="F144" s="109">
        <f t="shared" si="24"/>
        <v>0</v>
      </c>
      <c r="G144" s="121">
        <f>[2]Лист1!$G$144</f>
        <v>0</v>
      </c>
      <c r="H144" s="121">
        <f>[2]Лист1!$H$144</f>
        <v>0</v>
      </c>
      <c r="I144" s="121">
        <f>[2]Лист1!$I$144</f>
        <v>0</v>
      </c>
      <c r="J144" s="109">
        <f t="shared" si="26"/>
        <v>0</v>
      </c>
    </row>
    <row r="145" spans="1:10" hidden="1" outlineLevel="1">
      <c r="A145" s="46" t="s">
        <v>75</v>
      </c>
      <c r="B145" s="29"/>
      <c r="C145" s="110"/>
      <c r="D145" s="110"/>
      <c r="E145" s="110"/>
      <c r="F145" s="109">
        <f t="shared" si="24"/>
        <v>0</v>
      </c>
      <c r="G145" s="110"/>
      <c r="H145" s="110"/>
      <c r="I145" s="110"/>
      <c r="J145" s="109">
        <f t="shared" si="26"/>
        <v>0</v>
      </c>
    </row>
    <row r="146" spans="1:10" hidden="1" outlineLevel="1">
      <c r="A146" s="32" t="s">
        <v>98</v>
      </c>
      <c r="B146" s="29" t="s">
        <v>202</v>
      </c>
      <c r="C146" s="110"/>
      <c r="D146" s="110"/>
      <c r="E146" s="110"/>
      <c r="F146" s="109">
        <f t="shared" si="24"/>
        <v>0</v>
      </c>
      <c r="G146" s="110"/>
      <c r="H146" s="110"/>
      <c r="I146" s="110"/>
      <c r="J146" s="109">
        <f t="shared" si="26"/>
        <v>0</v>
      </c>
    </row>
    <row r="147" spans="1:10" hidden="1" outlineLevel="1">
      <c r="A147" s="32" t="s">
        <v>203</v>
      </c>
      <c r="B147" s="29" t="s">
        <v>205</v>
      </c>
      <c r="C147" s="110"/>
      <c r="D147" s="110"/>
      <c r="E147" s="110"/>
      <c r="F147" s="109">
        <f t="shared" si="24"/>
        <v>0</v>
      </c>
      <c r="G147" s="110"/>
      <c r="H147" s="110"/>
      <c r="I147" s="110"/>
      <c r="J147" s="109">
        <f t="shared" si="26"/>
        <v>0</v>
      </c>
    </row>
    <row r="148" spans="1:10" hidden="1" outlineLevel="1">
      <c r="A148" s="32" t="s">
        <v>204</v>
      </c>
      <c r="B148" s="29" t="s">
        <v>206</v>
      </c>
      <c r="C148" s="110"/>
      <c r="D148" s="110"/>
      <c r="E148" s="110"/>
      <c r="F148" s="109">
        <f t="shared" si="24"/>
        <v>0</v>
      </c>
      <c r="G148" s="110"/>
      <c r="H148" s="110"/>
      <c r="I148" s="110"/>
      <c r="J148" s="109">
        <f t="shared" si="26"/>
        <v>0</v>
      </c>
    </row>
    <row r="149" spans="1:10" hidden="1" outlineLevel="1">
      <c r="A149" s="32" t="s">
        <v>99</v>
      </c>
      <c r="B149" s="29" t="s">
        <v>207</v>
      </c>
      <c r="C149" s="110"/>
      <c r="D149" s="110"/>
      <c r="E149" s="110"/>
      <c r="F149" s="109">
        <f t="shared" si="24"/>
        <v>0</v>
      </c>
      <c r="G149" s="110"/>
      <c r="H149" s="110"/>
      <c r="I149" s="110"/>
      <c r="J149" s="109">
        <f t="shared" si="26"/>
        <v>0</v>
      </c>
    </row>
    <row r="150" spans="1:10" hidden="1" outlineLevel="1">
      <c r="A150" s="32" t="s">
        <v>100</v>
      </c>
      <c r="B150" s="29" t="s">
        <v>208</v>
      </c>
      <c r="C150" s="110"/>
      <c r="D150" s="110"/>
      <c r="E150" s="110"/>
      <c r="F150" s="109">
        <f t="shared" si="24"/>
        <v>0</v>
      </c>
      <c r="G150" s="110"/>
      <c r="H150" s="110"/>
      <c r="I150" s="110"/>
      <c r="J150" s="109">
        <f t="shared" si="26"/>
        <v>0</v>
      </c>
    </row>
    <row r="151" spans="1:10" collapsed="1">
      <c r="A151" s="100" t="s">
        <v>101</v>
      </c>
      <c r="B151" s="103" t="s">
        <v>339</v>
      </c>
      <c r="C151" s="122">
        <f>C153+C154</f>
        <v>0</v>
      </c>
      <c r="D151" s="122">
        <f>D153+D154</f>
        <v>0</v>
      </c>
      <c r="E151" s="122">
        <f>E153+E154</f>
        <v>0</v>
      </c>
      <c r="F151" s="109">
        <f t="shared" si="24"/>
        <v>0</v>
      </c>
      <c r="G151" s="122">
        <f>G153+G154</f>
        <v>0</v>
      </c>
      <c r="H151" s="122">
        <f>H153+H154</f>
        <v>0</v>
      </c>
      <c r="I151" s="122">
        <f>I153+I154</f>
        <v>0</v>
      </c>
      <c r="J151" s="109">
        <f t="shared" si="26"/>
        <v>0</v>
      </c>
    </row>
    <row r="152" spans="1:10">
      <c r="A152" s="46" t="s">
        <v>75</v>
      </c>
      <c r="B152" s="29"/>
      <c r="C152" s="110"/>
      <c r="D152" s="110"/>
      <c r="E152" s="110"/>
      <c r="F152" s="109">
        <f t="shared" si="24"/>
        <v>0</v>
      </c>
      <c r="G152" s="110"/>
      <c r="H152" s="110"/>
      <c r="I152" s="110"/>
      <c r="J152" s="109">
        <f t="shared" si="26"/>
        <v>0</v>
      </c>
    </row>
    <row r="153" spans="1:10" ht="22.5">
      <c r="A153" s="47" t="s">
        <v>102</v>
      </c>
      <c r="B153" s="29" t="s">
        <v>340</v>
      </c>
      <c r="C153" s="110">
        <f>[2]Лист1!$C$153</f>
        <v>0</v>
      </c>
      <c r="D153" s="110">
        <f>[2]Лист1!$D$153</f>
        <v>0</v>
      </c>
      <c r="E153" s="110">
        <f>[2]Лист1!$E$153</f>
        <v>0</v>
      </c>
      <c r="F153" s="109">
        <f t="shared" si="24"/>
        <v>0</v>
      </c>
      <c r="G153" s="110">
        <f>[2]Лист1!$G$153</f>
        <v>0</v>
      </c>
      <c r="H153" s="110">
        <f>[2]Лист1!$H$153</f>
        <v>0</v>
      </c>
      <c r="I153" s="110">
        <f>[2]Лист1!$I$153</f>
        <v>0</v>
      </c>
      <c r="J153" s="109">
        <f t="shared" si="26"/>
        <v>0</v>
      </c>
    </row>
    <row r="154" spans="1:10" ht="22.5">
      <c r="A154" s="47" t="s">
        <v>209</v>
      </c>
      <c r="B154" s="54" t="s">
        <v>342</v>
      </c>
      <c r="C154" s="110">
        <f>[2]Лист1!$C$154</f>
        <v>0</v>
      </c>
      <c r="D154" s="110">
        <f>[2]Лист1!$D$154</f>
        <v>0</v>
      </c>
      <c r="E154" s="110">
        <f>[2]Лист1!$E$154</f>
        <v>0</v>
      </c>
      <c r="F154" s="109">
        <f t="shared" si="24"/>
        <v>0</v>
      </c>
      <c r="G154" s="110">
        <f>[2]Лист1!$G$154</f>
        <v>0</v>
      </c>
      <c r="H154" s="110">
        <f>[2]Лист1!$H$154</f>
        <v>0</v>
      </c>
      <c r="I154" s="110">
        <f>[2]Лист1!$I$154</f>
        <v>0</v>
      </c>
      <c r="J154" s="109">
        <f t="shared" si="26"/>
        <v>0</v>
      </c>
    </row>
    <row r="155" spans="1:10" ht="22.5" hidden="1" outlineLevel="1">
      <c r="A155" s="47" t="s">
        <v>264</v>
      </c>
      <c r="B155" s="55"/>
      <c r="C155" s="124">
        <f>C156+C161+C166+C169+C174+C179+C182-C183</f>
        <v>0</v>
      </c>
      <c r="D155" s="124">
        <f t="shared" ref="D155:I155" si="27">D156+D161+D166+D169+D174+D179+D182-D183</f>
        <v>0</v>
      </c>
      <c r="E155" s="124">
        <f t="shared" si="27"/>
        <v>0</v>
      </c>
      <c r="F155" s="109">
        <f t="shared" si="24"/>
        <v>0</v>
      </c>
      <c r="G155" s="124">
        <f t="shared" si="27"/>
        <v>0</v>
      </c>
      <c r="H155" s="124">
        <f t="shared" si="27"/>
        <v>0</v>
      </c>
      <c r="I155" s="124">
        <f t="shared" si="27"/>
        <v>0</v>
      </c>
      <c r="J155" s="109">
        <f t="shared" si="26"/>
        <v>0</v>
      </c>
    </row>
    <row r="156" spans="1:10" ht="22.5" hidden="1" outlineLevel="1">
      <c r="A156" s="47" t="s">
        <v>267</v>
      </c>
      <c r="B156" s="55"/>
      <c r="C156" s="124">
        <f>C157+C158+C159+C160</f>
        <v>0</v>
      </c>
      <c r="D156" s="124">
        <f t="shared" ref="D156:I156" si="28">D157+D158+D159+D160</f>
        <v>0</v>
      </c>
      <c r="E156" s="124">
        <f t="shared" si="28"/>
        <v>0</v>
      </c>
      <c r="F156" s="109">
        <f t="shared" si="24"/>
        <v>0</v>
      </c>
      <c r="G156" s="124">
        <f t="shared" si="28"/>
        <v>0</v>
      </c>
      <c r="H156" s="124">
        <f t="shared" si="28"/>
        <v>0</v>
      </c>
      <c r="I156" s="124">
        <f t="shared" si="28"/>
        <v>0</v>
      </c>
      <c r="J156" s="109">
        <f t="shared" si="26"/>
        <v>0</v>
      </c>
    </row>
    <row r="157" spans="1:10" ht="22.5" hidden="1" outlineLevel="1">
      <c r="A157" s="47" t="s">
        <v>268</v>
      </c>
      <c r="B157" s="56"/>
      <c r="C157" s="110"/>
      <c r="D157" s="110"/>
      <c r="E157" s="110"/>
      <c r="F157" s="109">
        <f t="shared" si="24"/>
        <v>0</v>
      </c>
      <c r="G157" s="110"/>
      <c r="H157" s="110"/>
      <c r="I157" s="110"/>
      <c r="J157" s="109">
        <f t="shared" si="26"/>
        <v>0</v>
      </c>
    </row>
    <row r="158" spans="1:10" ht="22.5" hidden="1" outlineLevel="1">
      <c r="A158" s="47" t="s">
        <v>269</v>
      </c>
      <c r="B158" s="56"/>
      <c r="C158" s="110"/>
      <c r="D158" s="110"/>
      <c r="E158" s="110"/>
      <c r="F158" s="109">
        <f t="shared" si="24"/>
        <v>0</v>
      </c>
      <c r="G158" s="110"/>
      <c r="H158" s="110"/>
      <c r="I158" s="110"/>
      <c r="J158" s="109">
        <f t="shared" si="26"/>
        <v>0</v>
      </c>
    </row>
    <row r="159" spans="1:10" ht="22.5" hidden="1" outlineLevel="1">
      <c r="A159" s="47" t="s">
        <v>270</v>
      </c>
      <c r="B159" s="56"/>
      <c r="C159" s="110"/>
      <c r="D159" s="110"/>
      <c r="E159" s="110"/>
      <c r="F159" s="109">
        <f t="shared" si="24"/>
        <v>0</v>
      </c>
      <c r="G159" s="110"/>
      <c r="H159" s="110"/>
      <c r="I159" s="110"/>
      <c r="J159" s="109">
        <f t="shared" si="26"/>
        <v>0</v>
      </c>
    </row>
    <row r="160" spans="1:10" ht="22.5" hidden="1" outlineLevel="1">
      <c r="A160" s="47" t="s">
        <v>271</v>
      </c>
      <c r="B160" s="56"/>
      <c r="C160" s="110"/>
      <c r="D160" s="110"/>
      <c r="E160" s="110"/>
      <c r="F160" s="109">
        <f t="shared" si="24"/>
        <v>0</v>
      </c>
      <c r="G160" s="110"/>
      <c r="H160" s="110"/>
      <c r="I160" s="110"/>
      <c r="J160" s="109">
        <f t="shared" si="26"/>
        <v>0</v>
      </c>
    </row>
    <row r="161" spans="1:10" ht="22.5" hidden="1" outlineLevel="1">
      <c r="A161" s="47" t="s">
        <v>272</v>
      </c>
      <c r="B161" s="55"/>
      <c r="C161" s="124">
        <f>C162+C163+C164+C165</f>
        <v>0</v>
      </c>
      <c r="D161" s="124">
        <f t="shared" ref="D161:I161" si="29">D162+D163+D164+D165</f>
        <v>0</v>
      </c>
      <c r="E161" s="124">
        <f t="shared" si="29"/>
        <v>0</v>
      </c>
      <c r="F161" s="109">
        <f t="shared" si="24"/>
        <v>0</v>
      </c>
      <c r="G161" s="124">
        <f t="shared" si="29"/>
        <v>0</v>
      </c>
      <c r="H161" s="124">
        <f t="shared" si="29"/>
        <v>0</v>
      </c>
      <c r="I161" s="124">
        <f t="shared" si="29"/>
        <v>0</v>
      </c>
      <c r="J161" s="109">
        <f t="shared" si="26"/>
        <v>0</v>
      </c>
    </row>
    <row r="162" spans="1:10" ht="22.5" hidden="1" outlineLevel="1">
      <c r="A162" s="47" t="s">
        <v>273</v>
      </c>
      <c r="B162" s="56"/>
      <c r="C162" s="110"/>
      <c r="D162" s="110"/>
      <c r="E162" s="110"/>
      <c r="F162" s="109">
        <f t="shared" si="24"/>
        <v>0</v>
      </c>
      <c r="G162" s="110"/>
      <c r="H162" s="110"/>
      <c r="I162" s="110"/>
      <c r="J162" s="109">
        <f t="shared" si="26"/>
        <v>0</v>
      </c>
    </row>
    <row r="163" spans="1:10" ht="33.75" hidden="1" outlineLevel="1">
      <c r="A163" s="47" t="s">
        <v>274</v>
      </c>
      <c r="B163" s="56"/>
      <c r="C163" s="110"/>
      <c r="D163" s="110"/>
      <c r="E163" s="110"/>
      <c r="F163" s="109">
        <f t="shared" si="24"/>
        <v>0</v>
      </c>
      <c r="G163" s="110"/>
      <c r="H163" s="110"/>
      <c r="I163" s="110"/>
      <c r="J163" s="109">
        <f t="shared" si="26"/>
        <v>0</v>
      </c>
    </row>
    <row r="164" spans="1:10" ht="22.5" hidden="1" outlineLevel="1">
      <c r="A164" s="47" t="s">
        <v>275</v>
      </c>
      <c r="B164" s="56"/>
      <c r="C164" s="110"/>
      <c r="D164" s="110"/>
      <c r="E164" s="110"/>
      <c r="F164" s="109">
        <f t="shared" si="24"/>
        <v>0</v>
      </c>
      <c r="G164" s="110"/>
      <c r="H164" s="110"/>
      <c r="I164" s="110"/>
      <c r="J164" s="109">
        <f t="shared" si="26"/>
        <v>0</v>
      </c>
    </row>
    <row r="165" spans="1:10" ht="22.5" hidden="1" outlineLevel="1">
      <c r="A165" s="47" t="s">
        <v>276</v>
      </c>
      <c r="B165" s="56"/>
      <c r="C165" s="110"/>
      <c r="D165" s="110"/>
      <c r="E165" s="110"/>
      <c r="F165" s="109">
        <f t="shared" si="24"/>
        <v>0</v>
      </c>
      <c r="G165" s="110"/>
      <c r="H165" s="110"/>
      <c r="I165" s="110"/>
      <c r="J165" s="109">
        <f t="shared" si="26"/>
        <v>0</v>
      </c>
    </row>
    <row r="166" spans="1:10" ht="22.5" hidden="1" outlineLevel="1">
      <c r="A166" s="47" t="s">
        <v>277</v>
      </c>
      <c r="B166" s="55"/>
      <c r="C166" s="124">
        <f>C167+C168</f>
        <v>0</v>
      </c>
      <c r="D166" s="124">
        <f t="shared" ref="D166:I166" si="30">D167+D168</f>
        <v>0</v>
      </c>
      <c r="E166" s="124">
        <f t="shared" si="30"/>
        <v>0</v>
      </c>
      <c r="F166" s="109">
        <f t="shared" si="24"/>
        <v>0</v>
      </c>
      <c r="G166" s="124">
        <f t="shared" si="30"/>
        <v>0</v>
      </c>
      <c r="H166" s="124">
        <f t="shared" si="30"/>
        <v>0</v>
      </c>
      <c r="I166" s="124">
        <f t="shared" si="30"/>
        <v>0</v>
      </c>
      <c r="J166" s="109">
        <f t="shared" si="26"/>
        <v>0</v>
      </c>
    </row>
    <row r="167" spans="1:10" ht="22.5" hidden="1" outlineLevel="1">
      <c r="A167" s="47" t="s">
        <v>278</v>
      </c>
      <c r="B167" s="56"/>
      <c r="C167" s="110"/>
      <c r="D167" s="110"/>
      <c r="E167" s="110"/>
      <c r="F167" s="109">
        <f t="shared" si="24"/>
        <v>0</v>
      </c>
      <c r="G167" s="110"/>
      <c r="H167" s="110"/>
      <c r="I167" s="110"/>
      <c r="J167" s="109">
        <f t="shared" si="26"/>
        <v>0</v>
      </c>
    </row>
    <row r="168" spans="1:10" ht="22.5" hidden="1" outlineLevel="1">
      <c r="A168" s="47" t="s">
        <v>279</v>
      </c>
      <c r="B168" s="56"/>
      <c r="C168" s="110"/>
      <c r="D168" s="110"/>
      <c r="E168" s="110"/>
      <c r="F168" s="109">
        <f t="shared" si="24"/>
        <v>0</v>
      </c>
      <c r="G168" s="110"/>
      <c r="H168" s="110"/>
      <c r="I168" s="110"/>
      <c r="J168" s="109">
        <f t="shared" si="26"/>
        <v>0</v>
      </c>
    </row>
    <row r="169" spans="1:10" ht="22.5" hidden="1" outlineLevel="1">
      <c r="A169" s="47" t="s">
        <v>280</v>
      </c>
      <c r="B169" s="55"/>
      <c r="C169" s="124">
        <f>C170+C171+C172+C173</f>
        <v>0</v>
      </c>
      <c r="D169" s="124">
        <f t="shared" ref="D169:I169" si="31">D170+D171+D172+D173</f>
        <v>0</v>
      </c>
      <c r="E169" s="124">
        <f t="shared" si="31"/>
        <v>0</v>
      </c>
      <c r="F169" s="109">
        <f t="shared" si="24"/>
        <v>0</v>
      </c>
      <c r="G169" s="124">
        <f t="shared" si="31"/>
        <v>0</v>
      </c>
      <c r="H169" s="124">
        <f t="shared" si="31"/>
        <v>0</v>
      </c>
      <c r="I169" s="124">
        <f t="shared" si="31"/>
        <v>0</v>
      </c>
      <c r="J169" s="109">
        <f t="shared" si="26"/>
        <v>0</v>
      </c>
    </row>
    <row r="170" spans="1:10" ht="22.5" hidden="1" outlineLevel="1">
      <c r="A170" s="47" t="s">
        <v>281</v>
      </c>
      <c r="B170" s="56"/>
      <c r="C170" s="110"/>
      <c r="D170" s="110"/>
      <c r="E170" s="110"/>
      <c r="F170" s="109">
        <f t="shared" si="24"/>
        <v>0</v>
      </c>
      <c r="G170" s="110"/>
      <c r="H170" s="110"/>
      <c r="I170" s="110"/>
      <c r="J170" s="109">
        <f t="shared" si="26"/>
        <v>0</v>
      </c>
    </row>
    <row r="171" spans="1:10" ht="22.5" hidden="1" outlineLevel="1">
      <c r="A171" s="47" t="s">
        <v>282</v>
      </c>
      <c r="B171" s="56"/>
      <c r="C171" s="110"/>
      <c r="D171" s="110"/>
      <c r="E171" s="110"/>
      <c r="F171" s="109">
        <f t="shared" si="24"/>
        <v>0</v>
      </c>
      <c r="G171" s="110"/>
      <c r="H171" s="110"/>
      <c r="I171" s="110"/>
      <c r="J171" s="109">
        <f t="shared" si="26"/>
        <v>0</v>
      </c>
    </row>
    <row r="172" spans="1:10" ht="22.5" hidden="1" outlineLevel="1">
      <c r="A172" s="47" t="s">
        <v>283</v>
      </c>
      <c r="B172" s="56"/>
      <c r="C172" s="110"/>
      <c r="D172" s="110"/>
      <c r="E172" s="110"/>
      <c r="F172" s="109">
        <f t="shared" si="24"/>
        <v>0</v>
      </c>
      <c r="G172" s="110"/>
      <c r="H172" s="110"/>
      <c r="I172" s="110"/>
      <c r="J172" s="109">
        <f t="shared" si="26"/>
        <v>0</v>
      </c>
    </row>
    <row r="173" spans="1:10" ht="22.5" hidden="1" outlineLevel="1">
      <c r="A173" s="47" t="s">
        <v>284</v>
      </c>
      <c r="B173" s="56"/>
      <c r="C173" s="110"/>
      <c r="D173" s="110"/>
      <c r="E173" s="110"/>
      <c r="F173" s="109">
        <f t="shared" si="24"/>
        <v>0</v>
      </c>
      <c r="G173" s="110"/>
      <c r="H173" s="110"/>
      <c r="I173" s="110"/>
      <c r="J173" s="109">
        <f t="shared" si="26"/>
        <v>0</v>
      </c>
    </row>
    <row r="174" spans="1:10" ht="22.5" hidden="1" outlineLevel="1">
      <c r="A174" s="47" t="s">
        <v>285</v>
      </c>
      <c r="B174" s="55"/>
      <c r="C174" s="124">
        <f>C175+C176+C177+C178</f>
        <v>0</v>
      </c>
      <c r="D174" s="124">
        <f t="shared" ref="D174:I174" si="32">D175+D176+D177+D178</f>
        <v>0</v>
      </c>
      <c r="E174" s="124">
        <f t="shared" si="32"/>
        <v>0</v>
      </c>
      <c r="F174" s="109">
        <f t="shared" si="24"/>
        <v>0</v>
      </c>
      <c r="G174" s="124">
        <f t="shared" si="32"/>
        <v>0</v>
      </c>
      <c r="H174" s="124">
        <f t="shared" si="32"/>
        <v>0</v>
      </c>
      <c r="I174" s="124">
        <f t="shared" si="32"/>
        <v>0</v>
      </c>
      <c r="J174" s="109">
        <f t="shared" si="26"/>
        <v>0</v>
      </c>
    </row>
    <row r="175" spans="1:10" ht="33.75" hidden="1" outlineLevel="1">
      <c r="A175" s="47" t="s">
        <v>286</v>
      </c>
      <c r="B175" s="56"/>
      <c r="C175" s="110"/>
      <c r="D175" s="110"/>
      <c r="E175" s="110"/>
      <c r="F175" s="109">
        <f t="shared" ref="F175:F188" si="33">C175+D175+E175</f>
        <v>0</v>
      </c>
      <c r="G175" s="110"/>
      <c r="H175" s="110"/>
      <c r="I175" s="110"/>
      <c r="J175" s="109">
        <f t="shared" si="26"/>
        <v>0</v>
      </c>
    </row>
    <row r="176" spans="1:10" ht="22.5" hidden="1" outlineLevel="1">
      <c r="A176" s="47" t="s">
        <v>287</v>
      </c>
      <c r="B176" s="56"/>
      <c r="C176" s="110"/>
      <c r="D176" s="110"/>
      <c r="E176" s="110"/>
      <c r="F176" s="109">
        <f t="shared" si="33"/>
        <v>0</v>
      </c>
      <c r="G176" s="110"/>
      <c r="H176" s="110"/>
      <c r="I176" s="110"/>
      <c r="J176" s="109">
        <f t="shared" si="26"/>
        <v>0</v>
      </c>
    </row>
    <row r="177" spans="1:10" ht="22.5" hidden="1" outlineLevel="1">
      <c r="A177" s="47" t="s">
        <v>288</v>
      </c>
      <c r="B177" s="56"/>
      <c r="C177" s="110"/>
      <c r="D177" s="110"/>
      <c r="E177" s="110"/>
      <c r="F177" s="109">
        <f t="shared" si="33"/>
        <v>0</v>
      </c>
      <c r="G177" s="110"/>
      <c r="H177" s="110"/>
      <c r="I177" s="110"/>
      <c r="J177" s="109">
        <f t="shared" si="26"/>
        <v>0</v>
      </c>
    </row>
    <row r="178" spans="1:10" ht="33.75" hidden="1" outlineLevel="1">
      <c r="A178" s="47" t="s">
        <v>289</v>
      </c>
      <c r="B178" s="56"/>
      <c r="C178" s="110"/>
      <c r="D178" s="110"/>
      <c r="E178" s="110"/>
      <c r="F178" s="109">
        <f t="shared" si="33"/>
        <v>0</v>
      </c>
      <c r="G178" s="110"/>
      <c r="H178" s="110"/>
      <c r="I178" s="110"/>
      <c r="J178" s="109">
        <f t="shared" si="26"/>
        <v>0</v>
      </c>
    </row>
    <row r="179" spans="1:10" ht="22.5" hidden="1" outlineLevel="1">
      <c r="A179" s="47" t="s">
        <v>290</v>
      </c>
      <c r="B179" s="55"/>
      <c r="C179" s="124">
        <f>C180+C181</f>
        <v>0</v>
      </c>
      <c r="D179" s="124">
        <f t="shared" ref="D179:I179" si="34">D180+D181</f>
        <v>0</v>
      </c>
      <c r="E179" s="124">
        <f t="shared" si="34"/>
        <v>0</v>
      </c>
      <c r="F179" s="109">
        <f t="shared" si="33"/>
        <v>0</v>
      </c>
      <c r="G179" s="124">
        <f t="shared" si="34"/>
        <v>0</v>
      </c>
      <c r="H179" s="124">
        <f t="shared" si="34"/>
        <v>0</v>
      </c>
      <c r="I179" s="124">
        <f t="shared" si="34"/>
        <v>0</v>
      </c>
      <c r="J179" s="109">
        <f t="shared" si="26"/>
        <v>0</v>
      </c>
    </row>
    <row r="180" spans="1:10" ht="22.5" hidden="1" outlineLevel="1">
      <c r="A180" s="47" t="s">
        <v>291</v>
      </c>
      <c r="B180" s="56"/>
      <c r="C180" s="110"/>
      <c r="D180" s="110"/>
      <c r="E180" s="110"/>
      <c r="F180" s="109">
        <f t="shared" si="33"/>
        <v>0</v>
      </c>
      <c r="G180" s="110"/>
      <c r="H180" s="110"/>
      <c r="I180" s="110"/>
      <c r="J180" s="109">
        <f t="shared" si="26"/>
        <v>0</v>
      </c>
    </row>
    <row r="181" spans="1:10" ht="22.5" hidden="1" outlineLevel="1">
      <c r="A181" s="47" t="s">
        <v>292</v>
      </c>
      <c r="B181" s="56"/>
      <c r="C181" s="110"/>
      <c r="D181" s="110"/>
      <c r="E181" s="110"/>
      <c r="F181" s="109">
        <f t="shared" si="33"/>
        <v>0</v>
      </c>
      <c r="G181" s="110"/>
      <c r="H181" s="110"/>
      <c r="I181" s="110"/>
      <c r="J181" s="109">
        <f t="shared" si="26"/>
        <v>0</v>
      </c>
    </row>
    <row r="182" spans="1:10" hidden="1" outlineLevel="1">
      <c r="A182" s="47" t="s">
        <v>265</v>
      </c>
      <c r="B182" s="56"/>
      <c r="C182" s="110"/>
      <c r="D182" s="110"/>
      <c r="E182" s="110"/>
      <c r="F182" s="109">
        <f t="shared" si="33"/>
        <v>0</v>
      </c>
      <c r="G182" s="110"/>
      <c r="H182" s="110"/>
      <c r="I182" s="110"/>
      <c r="J182" s="109">
        <f t="shared" si="26"/>
        <v>0</v>
      </c>
    </row>
    <row r="183" spans="1:10" hidden="1" outlineLevel="1">
      <c r="A183" s="47" t="s">
        <v>266</v>
      </c>
      <c r="B183" s="56"/>
      <c r="C183" s="110"/>
      <c r="D183" s="110"/>
      <c r="E183" s="110"/>
      <c r="F183" s="109">
        <f t="shared" si="33"/>
        <v>0</v>
      </c>
      <c r="G183" s="110"/>
      <c r="H183" s="110"/>
      <c r="I183" s="110"/>
      <c r="J183" s="109">
        <f t="shared" si="26"/>
        <v>0</v>
      </c>
    </row>
    <row r="184" spans="1:10" collapsed="1">
      <c r="A184" s="57" t="s">
        <v>400</v>
      </c>
      <c r="B184" s="58" t="s">
        <v>413</v>
      </c>
      <c r="C184" s="122">
        <f>C185+C186+C187</f>
        <v>0</v>
      </c>
      <c r="D184" s="122">
        <f t="shared" ref="D184:I184" si="35">D185+D186+D187</f>
        <v>0</v>
      </c>
      <c r="E184" s="122">
        <f t="shared" si="35"/>
        <v>0</v>
      </c>
      <c r="F184" s="109">
        <f t="shared" si="33"/>
        <v>0</v>
      </c>
      <c r="G184" s="122">
        <f t="shared" si="35"/>
        <v>0</v>
      </c>
      <c r="H184" s="122">
        <f t="shared" si="35"/>
        <v>0</v>
      </c>
      <c r="I184" s="122">
        <f t="shared" si="35"/>
        <v>0</v>
      </c>
      <c r="J184" s="109">
        <f t="shared" si="26"/>
        <v>0</v>
      </c>
    </row>
    <row r="185" spans="1:10">
      <c r="A185" s="51" t="s">
        <v>23</v>
      </c>
      <c r="B185" s="59" t="s">
        <v>26</v>
      </c>
      <c r="C185" s="121">
        <f>[2]Лист1!$C$185</f>
        <v>0</v>
      </c>
      <c r="D185" s="121">
        <f>[2]Лист1!$D$185</f>
        <v>0</v>
      </c>
      <c r="E185" s="121"/>
      <c r="F185" s="109">
        <f t="shared" si="33"/>
        <v>0</v>
      </c>
      <c r="G185" s="121">
        <f>[2]Лист1!$G$185</f>
        <v>0</v>
      </c>
      <c r="H185" s="121">
        <f>[2]Лист1!$H$185</f>
        <v>0</v>
      </c>
      <c r="I185" s="121">
        <f>[2]Лист1!$I$185</f>
        <v>0</v>
      </c>
      <c r="J185" s="109">
        <f>G185+H185+I185</f>
        <v>0</v>
      </c>
    </row>
    <row r="186" spans="1:10">
      <c r="A186" s="52" t="s">
        <v>24</v>
      </c>
      <c r="B186" s="59" t="s">
        <v>27</v>
      </c>
      <c r="C186" s="121">
        <f>[2]Лист1!$C$186</f>
        <v>0</v>
      </c>
      <c r="D186" s="121">
        <f>[2]Лист1!$D$186</f>
        <v>0</v>
      </c>
      <c r="E186" s="121"/>
      <c r="F186" s="109">
        <f t="shared" si="33"/>
        <v>0</v>
      </c>
      <c r="G186" s="121">
        <f>[2]Лист1!$G$186</f>
        <v>0</v>
      </c>
      <c r="H186" s="121">
        <f>[2]Лист1!$H$186</f>
        <v>0</v>
      </c>
      <c r="I186" s="121">
        <f>[2]Лист1!$I$186</f>
        <v>0</v>
      </c>
      <c r="J186" s="109">
        <f>G186+H186+I186</f>
        <v>0</v>
      </c>
    </row>
    <row r="187" spans="1:10">
      <c r="A187" s="52" t="s">
        <v>25</v>
      </c>
      <c r="B187" s="59" t="s">
        <v>28</v>
      </c>
      <c r="C187" s="121">
        <f>[2]Лист1!$C$187</f>
        <v>0</v>
      </c>
      <c r="D187" s="121">
        <f>[2]Лист1!$D$187</f>
        <v>0</v>
      </c>
      <c r="E187" s="121"/>
      <c r="F187" s="109">
        <f t="shared" si="33"/>
        <v>0</v>
      </c>
      <c r="G187" s="121">
        <f>[2]Лист1!$G$187</f>
        <v>0</v>
      </c>
      <c r="H187" s="121">
        <f>[2]Лист1!$H$187</f>
        <v>0</v>
      </c>
      <c r="I187" s="121">
        <f>[2]Лист1!$I$187</f>
        <v>0</v>
      </c>
      <c r="J187" s="109">
        <f>G187+H187+I187</f>
        <v>0</v>
      </c>
    </row>
    <row r="188" spans="1:10">
      <c r="A188" s="131" t="s">
        <v>442</v>
      </c>
      <c r="B188" s="58" t="s">
        <v>443</v>
      </c>
      <c r="C188" s="121">
        <f>[1]Лист1!$C$188</f>
        <v>18517</v>
      </c>
      <c r="D188" s="121">
        <f>[1]Лист1!$D$188</f>
        <v>0</v>
      </c>
      <c r="E188" s="121">
        <f>[1]Лист1!$E$188</f>
        <v>0</v>
      </c>
      <c r="F188" s="109">
        <f t="shared" si="33"/>
        <v>18517</v>
      </c>
      <c r="G188" s="121">
        <f>[1]Лист1!$G$188</f>
        <v>3688.96</v>
      </c>
      <c r="H188" s="121">
        <f>[1]Лист1!$H$188</f>
        <v>0</v>
      </c>
      <c r="I188" s="121">
        <f>[1]Лист1!$I$188</f>
        <v>0</v>
      </c>
      <c r="J188" s="109">
        <f>G188+H188+I188</f>
        <v>3688.96</v>
      </c>
    </row>
    <row r="189" spans="1:10" ht="22.5">
      <c r="A189" s="60" t="s">
        <v>440</v>
      </c>
      <c r="B189" s="61" t="s">
        <v>103</v>
      </c>
      <c r="C189" s="125">
        <f>C46+C56+C61+C66+C70+C75+C87+C113+C118+C144+C151+C184+C188</f>
        <v>310712.66000000003</v>
      </c>
      <c r="D189" s="125">
        <f t="shared" ref="D189:J189" si="36">D46+D56+D61+D66+D70+D75+D87+D113+D118+D144+D151+D184+D188</f>
        <v>0</v>
      </c>
      <c r="E189" s="125">
        <f t="shared" si="36"/>
        <v>0</v>
      </c>
      <c r="F189" s="125">
        <f t="shared" si="36"/>
        <v>310712.66000000003</v>
      </c>
      <c r="G189" s="125">
        <f t="shared" si="36"/>
        <v>1069366.47</v>
      </c>
      <c r="H189" s="125">
        <f t="shared" si="36"/>
        <v>0</v>
      </c>
      <c r="I189" s="125">
        <f t="shared" si="36"/>
        <v>0</v>
      </c>
      <c r="J189" s="125">
        <f t="shared" si="36"/>
        <v>1069366.47</v>
      </c>
    </row>
    <row r="190" spans="1:10">
      <c r="A190" s="62" t="s">
        <v>391</v>
      </c>
      <c r="B190" s="63" t="s">
        <v>344</v>
      </c>
      <c r="C190" s="126">
        <f>C189+C45</f>
        <v>8343365.6400000006</v>
      </c>
      <c r="D190" s="126">
        <f t="shared" ref="D190:J190" si="37">D189+D45</f>
        <v>0</v>
      </c>
      <c r="E190" s="126">
        <f t="shared" si="37"/>
        <v>0</v>
      </c>
      <c r="F190" s="126">
        <f t="shared" si="37"/>
        <v>8343365.6400000006</v>
      </c>
      <c r="G190" s="126">
        <f t="shared" si="37"/>
        <v>8512968.6000000015</v>
      </c>
      <c r="H190" s="126">
        <f t="shared" si="37"/>
        <v>0</v>
      </c>
      <c r="I190" s="126">
        <f t="shared" si="37"/>
        <v>0</v>
      </c>
      <c r="J190" s="126">
        <f t="shared" si="37"/>
        <v>8512968.6000000015</v>
      </c>
    </row>
    <row r="191" spans="1:10" ht="33.75">
      <c r="A191" s="64" t="s">
        <v>104</v>
      </c>
      <c r="B191" s="65" t="s">
        <v>55</v>
      </c>
      <c r="C191" s="30" t="s">
        <v>233</v>
      </c>
      <c r="D191" s="30"/>
      <c r="E191" s="30"/>
      <c r="F191" s="30"/>
      <c r="G191" s="30" t="s">
        <v>238</v>
      </c>
      <c r="H191" s="30"/>
      <c r="I191" s="30"/>
      <c r="J191" s="30"/>
    </row>
    <row r="192" spans="1:10" ht="15">
      <c r="A192" s="66"/>
      <c r="B192" s="67"/>
      <c r="C192" s="13" t="s">
        <v>234</v>
      </c>
      <c r="D192" s="13" t="s">
        <v>235</v>
      </c>
      <c r="E192" s="13" t="s">
        <v>231</v>
      </c>
      <c r="F192" s="13" t="s">
        <v>133</v>
      </c>
      <c r="G192" s="13" t="s">
        <v>234</v>
      </c>
      <c r="H192" s="13" t="s">
        <v>235</v>
      </c>
      <c r="I192" s="13" t="s">
        <v>231</v>
      </c>
      <c r="J192" s="13" t="s">
        <v>133</v>
      </c>
    </row>
    <row r="193" spans="1:10" ht="13.5" thickBot="1">
      <c r="A193" s="68">
        <v>1</v>
      </c>
      <c r="B193" s="69">
        <v>2</v>
      </c>
      <c r="C193" s="30">
        <v>3</v>
      </c>
      <c r="D193" s="30">
        <v>4</v>
      </c>
      <c r="E193" s="30">
        <v>5</v>
      </c>
      <c r="F193" s="30">
        <v>6</v>
      </c>
      <c r="G193" s="30">
        <v>7</v>
      </c>
      <c r="H193" s="30">
        <v>8</v>
      </c>
      <c r="I193" s="30">
        <v>9</v>
      </c>
      <c r="J193" s="48">
        <v>10</v>
      </c>
    </row>
    <row r="194" spans="1:10" ht="13.5" thickBot="1">
      <c r="A194" s="70" t="s">
        <v>105</v>
      </c>
      <c r="B194" s="11"/>
      <c r="C194" s="30"/>
      <c r="D194" s="30"/>
      <c r="E194" s="30"/>
      <c r="F194" s="30"/>
      <c r="G194" s="30"/>
      <c r="H194" s="30"/>
      <c r="I194" s="30"/>
      <c r="J194" s="30"/>
    </row>
    <row r="195" spans="1:10">
      <c r="A195" s="100" t="s">
        <v>106</v>
      </c>
      <c r="B195" s="127" t="s">
        <v>239</v>
      </c>
      <c r="C195" s="122">
        <f>[1]Лист1!$C$201</f>
        <v>0</v>
      </c>
      <c r="D195" s="122">
        <f>[1]Лист1!$D$201</f>
        <v>0</v>
      </c>
      <c r="E195" s="122">
        <f>[1]Лист1!$E$201</f>
        <v>0</v>
      </c>
      <c r="F195" s="122">
        <f>SUM(F197:F200)</f>
        <v>0</v>
      </c>
      <c r="G195" s="122">
        <f>[1]Лист1!$G$201</f>
        <v>0</v>
      </c>
      <c r="H195" s="122">
        <f>SUM(H197:H200)</f>
        <v>0</v>
      </c>
      <c r="I195" s="122">
        <f>SUM(I197:I200)</f>
        <v>0</v>
      </c>
      <c r="J195" s="122">
        <f>SUM(J197:J200)</f>
        <v>0</v>
      </c>
    </row>
    <row r="196" spans="1:10">
      <c r="A196" s="46" t="s">
        <v>75</v>
      </c>
      <c r="B196" s="29"/>
      <c r="C196" s="110"/>
      <c r="D196" s="110"/>
      <c r="E196" s="110"/>
      <c r="F196" s="109">
        <f t="shared" ref="F196:F243" si="38">C196+D196+E196</f>
        <v>0</v>
      </c>
      <c r="G196" s="110"/>
      <c r="H196" s="110"/>
      <c r="I196" s="110"/>
      <c r="J196" s="109">
        <f t="shared" ref="J196:J243" si="39">G196+H196+I196</f>
        <v>0</v>
      </c>
    </row>
    <row r="197" spans="1:10">
      <c r="A197" s="33" t="s">
        <v>417</v>
      </c>
      <c r="B197" s="29" t="s">
        <v>345</v>
      </c>
      <c r="C197" s="110">
        <f>[1]Лист1!$C$203</f>
        <v>0</v>
      </c>
      <c r="D197" s="110">
        <f>[2]Лист1!$D$196</f>
        <v>0</v>
      </c>
      <c r="E197" s="110">
        <f>[2]Лист1!$E$196</f>
        <v>0</v>
      </c>
      <c r="F197" s="109">
        <f t="shared" si="38"/>
        <v>0</v>
      </c>
      <c r="G197" s="110">
        <f>[1]Лист1!$G$203</f>
        <v>0</v>
      </c>
      <c r="H197" s="110">
        <f>[2]Лист1!$H$196</f>
        <v>0</v>
      </c>
      <c r="I197" s="110">
        <f>[2]Лист1!$I$196</f>
        <v>0</v>
      </c>
      <c r="J197" s="109">
        <f t="shared" si="39"/>
        <v>0</v>
      </c>
    </row>
    <row r="198" spans="1:10" ht="22.5">
      <c r="A198" s="33" t="s">
        <v>418</v>
      </c>
      <c r="B198" s="29" t="s">
        <v>346</v>
      </c>
      <c r="C198" s="110">
        <f>[1]Лист1!$C$204</f>
        <v>0</v>
      </c>
      <c r="D198" s="110">
        <f>[2]Лист1!$D$197</f>
        <v>0</v>
      </c>
      <c r="E198" s="110">
        <f>[2]Лист1!$E$197</f>
        <v>0</v>
      </c>
      <c r="F198" s="109">
        <f t="shared" si="38"/>
        <v>0</v>
      </c>
      <c r="G198" s="110">
        <f>[2]Лист1!$G$197</f>
        <v>0</v>
      </c>
      <c r="H198" s="110">
        <f>[2]Лист1!$H$197</f>
        <v>0</v>
      </c>
      <c r="I198" s="110">
        <f>[2]Лист1!$I$197</f>
        <v>0</v>
      </c>
      <c r="J198" s="109">
        <f t="shared" si="39"/>
        <v>0</v>
      </c>
    </row>
    <row r="199" spans="1:10">
      <c r="A199" s="33" t="s">
        <v>419</v>
      </c>
      <c r="B199" s="29" t="s">
        <v>421</v>
      </c>
      <c r="C199" s="110">
        <f>[1]Лист1!$C$205</f>
        <v>0</v>
      </c>
      <c r="D199" s="110">
        <f>[2]Лист1!$D$198</f>
        <v>0</v>
      </c>
      <c r="E199" s="110">
        <f>[2]Лист1!$E$198</f>
        <v>0</v>
      </c>
      <c r="F199" s="109">
        <f t="shared" si="38"/>
        <v>0</v>
      </c>
      <c r="G199" s="110">
        <f>[2]Лист1!$G$198</f>
        <v>0</v>
      </c>
      <c r="H199" s="110">
        <f>[2]Лист1!$I$198</f>
        <v>0</v>
      </c>
      <c r="I199" s="110">
        <f>[2]Лист1!$I$198</f>
        <v>0</v>
      </c>
      <c r="J199" s="109">
        <f t="shared" si="39"/>
        <v>0</v>
      </c>
    </row>
    <row r="200" spans="1:10">
      <c r="A200" s="33" t="s">
        <v>420</v>
      </c>
      <c r="B200" s="29" t="s">
        <v>422</v>
      </c>
      <c r="C200" s="110">
        <f>[1]Лист1!$C$206</f>
        <v>0</v>
      </c>
      <c r="D200" s="110">
        <f>[2]Лист1!$D$199</f>
        <v>0</v>
      </c>
      <c r="E200" s="110">
        <f>[2]Лист1!$E$199</f>
        <v>0</v>
      </c>
      <c r="F200" s="109">
        <f t="shared" si="38"/>
        <v>0</v>
      </c>
      <c r="G200" s="110">
        <f>[2]Лист1!$G$199</f>
        <v>0</v>
      </c>
      <c r="H200" s="110">
        <f>[2]Лист1!$I$199</f>
        <v>0</v>
      </c>
      <c r="I200" s="110">
        <f>[2]Лист1!$I$199</f>
        <v>0</v>
      </c>
      <c r="J200" s="109">
        <f t="shared" si="39"/>
        <v>0</v>
      </c>
    </row>
    <row r="201" spans="1:10">
      <c r="A201" s="94" t="s">
        <v>107</v>
      </c>
      <c r="B201" s="95" t="s">
        <v>240</v>
      </c>
      <c r="C201" s="121">
        <f>[1]Лист1!$C$207</f>
        <v>162886.76</v>
      </c>
      <c r="D201" s="121">
        <f>[2]Лист1!$D$200</f>
        <v>0</v>
      </c>
      <c r="E201" s="121">
        <f>[2]Лист1!$E$200</f>
        <v>0</v>
      </c>
      <c r="F201" s="109">
        <f t="shared" si="38"/>
        <v>162886.76</v>
      </c>
      <c r="G201" s="121">
        <f>[1]Лист1!$G$207</f>
        <v>129192.11</v>
      </c>
      <c r="H201" s="121">
        <f>[2]Лист1!$H$200</f>
        <v>0</v>
      </c>
      <c r="I201" s="121">
        <f>[2]Лист1!$I$200</f>
        <v>0</v>
      </c>
      <c r="J201" s="109">
        <f t="shared" si="39"/>
        <v>129192.11</v>
      </c>
    </row>
    <row r="202" spans="1:10" hidden="1" outlineLevel="1">
      <c r="A202" s="105" t="s">
        <v>75</v>
      </c>
      <c r="B202" s="104"/>
      <c r="C202" s="122"/>
      <c r="D202" s="122"/>
      <c r="E202" s="122"/>
      <c r="F202" s="109">
        <f t="shared" si="38"/>
        <v>0</v>
      </c>
      <c r="G202" s="122"/>
      <c r="H202" s="122"/>
      <c r="I202" s="122"/>
      <c r="J202" s="109">
        <f t="shared" si="39"/>
        <v>0</v>
      </c>
    </row>
    <row r="203" spans="1:10" hidden="1" outlineLevel="1">
      <c r="A203" s="106" t="s">
        <v>210</v>
      </c>
      <c r="B203" s="104" t="s">
        <v>241</v>
      </c>
      <c r="C203" s="122"/>
      <c r="D203" s="122"/>
      <c r="E203" s="122"/>
      <c r="F203" s="109">
        <f t="shared" si="38"/>
        <v>0</v>
      </c>
      <c r="G203" s="122"/>
      <c r="H203" s="122"/>
      <c r="I203" s="122"/>
      <c r="J203" s="109">
        <f t="shared" si="39"/>
        <v>0</v>
      </c>
    </row>
    <row r="204" spans="1:10" hidden="1" outlineLevel="1">
      <c r="A204" s="107" t="s">
        <v>211</v>
      </c>
      <c r="B204" s="104" t="s">
        <v>242</v>
      </c>
      <c r="C204" s="122"/>
      <c r="D204" s="122"/>
      <c r="E204" s="122"/>
      <c r="F204" s="109">
        <f t="shared" si="38"/>
        <v>0</v>
      </c>
      <c r="G204" s="122"/>
      <c r="H204" s="122"/>
      <c r="I204" s="122"/>
      <c r="J204" s="109">
        <f t="shared" si="39"/>
        <v>0</v>
      </c>
    </row>
    <row r="205" spans="1:10" hidden="1" outlineLevel="1">
      <c r="A205" s="107" t="s">
        <v>212</v>
      </c>
      <c r="B205" s="104" t="s">
        <v>347</v>
      </c>
      <c r="C205" s="122"/>
      <c r="D205" s="122"/>
      <c r="E205" s="122"/>
      <c r="F205" s="109">
        <f t="shared" si="38"/>
        <v>0</v>
      </c>
      <c r="G205" s="122"/>
      <c r="H205" s="122"/>
      <c r="I205" s="122"/>
      <c r="J205" s="109">
        <f t="shared" si="39"/>
        <v>0</v>
      </c>
    </row>
    <row r="206" spans="1:10" ht="22.5" hidden="1" outlineLevel="1">
      <c r="A206" s="107" t="s">
        <v>213</v>
      </c>
      <c r="B206" s="104" t="s">
        <v>348</v>
      </c>
      <c r="C206" s="122"/>
      <c r="D206" s="122"/>
      <c r="E206" s="122"/>
      <c r="F206" s="109">
        <f t="shared" si="38"/>
        <v>0</v>
      </c>
      <c r="G206" s="122"/>
      <c r="H206" s="122"/>
      <c r="I206" s="122"/>
      <c r="J206" s="109">
        <f t="shared" si="39"/>
        <v>0</v>
      </c>
    </row>
    <row r="207" spans="1:10" ht="22.5" hidden="1" outlineLevel="1">
      <c r="A207" s="107" t="s">
        <v>214</v>
      </c>
      <c r="B207" s="104" t="s">
        <v>349</v>
      </c>
      <c r="C207" s="122"/>
      <c r="D207" s="122"/>
      <c r="E207" s="122"/>
      <c r="F207" s="109">
        <f t="shared" si="38"/>
        <v>0</v>
      </c>
      <c r="G207" s="122"/>
      <c r="H207" s="122"/>
      <c r="I207" s="122"/>
      <c r="J207" s="109">
        <f t="shared" si="39"/>
        <v>0</v>
      </c>
    </row>
    <row r="208" spans="1:10" ht="22.5" hidden="1" outlineLevel="1">
      <c r="A208" s="107" t="s">
        <v>215</v>
      </c>
      <c r="B208" s="104" t="s">
        <v>350</v>
      </c>
      <c r="C208" s="122"/>
      <c r="D208" s="122"/>
      <c r="E208" s="122"/>
      <c r="F208" s="109">
        <f t="shared" si="38"/>
        <v>0</v>
      </c>
      <c r="G208" s="122"/>
      <c r="H208" s="122"/>
      <c r="I208" s="122"/>
      <c r="J208" s="109">
        <f t="shared" si="39"/>
        <v>0</v>
      </c>
    </row>
    <row r="209" spans="1:10" ht="22.5" hidden="1" outlineLevel="1">
      <c r="A209" s="107" t="s">
        <v>216</v>
      </c>
      <c r="B209" s="104" t="s">
        <v>351</v>
      </c>
      <c r="C209" s="122"/>
      <c r="D209" s="122"/>
      <c r="E209" s="122"/>
      <c r="F209" s="109">
        <f t="shared" si="38"/>
        <v>0</v>
      </c>
      <c r="G209" s="122"/>
      <c r="H209" s="122"/>
      <c r="I209" s="122"/>
      <c r="J209" s="109">
        <f t="shared" si="39"/>
        <v>0</v>
      </c>
    </row>
    <row r="210" spans="1:10" ht="22.5" hidden="1" outlineLevel="1">
      <c r="A210" s="107" t="s">
        <v>217</v>
      </c>
      <c r="B210" s="104" t="s">
        <v>352</v>
      </c>
      <c r="C210" s="122"/>
      <c r="D210" s="122"/>
      <c r="E210" s="122"/>
      <c r="F210" s="109">
        <f t="shared" si="38"/>
        <v>0</v>
      </c>
      <c r="G210" s="122"/>
      <c r="H210" s="122"/>
      <c r="I210" s="122"/>
      <c r="J210" s="109">
        <f t="shared" si="39"/>
        <v>0</v>
      </c>
    </row>
    <row r="211" spans="1:10" ht="22.5" hidden="1" outlineLevel="1">
      <c r="A211" s="107" t="s">
        <v>293</v>
      </c>
      <c r="B211" s="104" t="s">
        <v>353</v>
      </c>
      <c r="C211" s="122"/>
      <c r="D211" s="122"/>
      <c r="E211" s="122"/>
      <c r="F211" s="109">
        <f t="shared" si="38"/>
        <v>0</v>
      </c>
      <c r="G211" s="122"/>
      <c r="H211" s="122"/>
      <c r="I211" s="122"/>
      <c r="J211" s="109">
        <f t="shared" si="39"/>
        <v>0</v>
      </c>
    </row>
    <row r="212" spans="1:10" ht="22.5" hidden="1" outlineLevel="1">
      <c r="A212" s="107" t="s">
        <v>294</v>
      </c>
      <c r="B212" s="104" t="s">
        <v>354</v>
      </c>
      <c r="C212" s="122"/>
      <c r="D212" s="122"/>
      <c r="E212" s="122"/>
      <c r="F212" s="109">
        <f t="shared" si="38"/>
        <v>0</v>
      </c>
      <c r="G212" s="122"/>
      <c r="H212" s="122"/>
      <c r="I212" s="122"/>
      <c r="J212" s="109">
        <f t="shared" si="39"/>
        <v>0</v>
      </c>
    </row>
    <row r="213" spans="1:10" ht="33.75" hidden="1" outlineLevel="1">
      <c r="A213" s="107" t="s">
        <v>295</v>
      </c>
      <c r="B213" s="104" t="s">
        <v>355</v>
      </c>
      <c r="C213" s="122"/>
      <c r="D213" s="122"/>
      <c r="E213" s="122"/>
      <c r="F213" s="109">
        <f t="shared" si="38"/>
        <v>0</v>
      </c>
      <c r="G213" s="122"/>
      <c r="H213" s="122"/>
      <c r="I213" s="122"/>
      <c r="J213" s="109">
        <f t="shared" si="39"/>
        <v>0</v>
      </c>
    </row>
    <row r="214" spans="1:10" ht="22.5" hidden="1" outlineLevel="1">
      <c r="A214" s="107" t="s">
        <v>218</v>
      </c>
      <c r="B214" s="104" t="s">
        <v>356</v>
      </c>
      <c r="C214" s="122"/>
      <c r="D214" s="122"/>
      <c r="E214" s="122"/>
      <c r="F214" s="109">
        <f t="shared" si="38"/>
        <v>0</v>
      </c>
      <c r="G214" s="122"/>
      <c r="H214" s="122"/>
      <c r="I214" s="122"/>
      <c r="J214" s="109">
        <f t="shared" si="39"/>
        <v>0</v>
      </c>
    </row>
    <row r="215" spans="1:10" ht="22.5" hidden="1" outlineLevel="1">
      <c r="A215" s="107" t="s">
        <v>219</v>
      </c>
      <c r="B215" s="104" t="s">
        <v>357</v>
      </c>
      <c r="C215" s="122"/>
      <c r="D215" s="122"/>
      <c r="E215" s="122"/>
      <c r="F215" s="109">
        <f t="shared" si="38"/>
        <v>0</v>
      </c>
      <c r="G215" s="122"/>
      <c r="H215" s="122"/>
      <c r="I215" s="122"/>
      <c r="J215" s="109">
        <f t="shared" si="39"/>
        <v>0</v>
      </c>
    </row>
    <row r="216" spans="1:10" ht="22.5" hidden="1" outlineLevel="1">
      <c r="A216" s="107" t="s">
        <v>220</v>
      </c>
      <c r="B216" s="104" t="s">
        <v>358</v>
      </c>
      <c r="C216" s="122"/>
      <c r="D216" s="122"/>
      <c r="E216" s="122"/>
      <c r="F216" s="109">
        <f t="shared" si="38"/>
        <v>0</v>
      </c>
      <c r="G216" s="122"/>
      <c r="H216" s="122"/>
      <c r="I216" s="122"/>
      <c r="J216" s="109">
        <f t="shared" si="39"/>
        <v>0</v>
      </c>
    </row>
    <row r="217" spans="1:10" ht="22.5" hidden="1" outlineLevel="1">
      <c r="A217" s="107" t="s">
        <v>221</v>
      </c>
      <c r="B217" s="104" t="s">
        <v>359</v>
      </c>
      <c r="C217" s="122"/>
      <c r="D217" s="122"/>
      <c r="E217" s="122"/>
      <c r="F217" s="109">
        <f t="shared" si="38"/>
        <v>0</v>
      </c>
      <c r="G217" s="122"/>
      <c r="H217" s="122"/>
      <c r="I217" s="122"/>
      <c r="J217" s="109">
        <f t="shared" si="39"/>
        <v>0</v>
      </c>
    </row>
    <row r="218" spans="1:10" ht="22.5" hidden="1" outlineLevel="1">
      <c r="A218" s="107" t="s">
        <v>222</v>
      </c>
      <c r="B218" s="104" t="s">
        <v>360</v>
      </c>
      <c r="C218" s="122"/>
      <c r="D218" s="122"/>
      <c r="E218" s="122"/>
      <c r="F218" s="109">
        <f t="shared" si="38"/>
        <v>0</v>
      </c>
      <c r="G218" s="122"/>
      <c r="H218" s="122"/>
      <c r="I218" s="122"/>
      <c r="J218" s="109">
        <f t="shared" si="39"/>
        <v>0</v>
      </c>
    </row>
    <row r="219" spans="1:10" ht="22.5" hidden="1" outlineLevel="1">
      <c r="A219" s="107" t="s">
        <v>223</v>
      </c>
      <c r="B219" s="104" t="s">
        <v>361</v>
      </c>
      <c r="C219" s="122"/>
      <c r="D219" s="122"/>
      <c r="E219" s="122"/>
      <c r="F219" s="109">
        <f t="shared" si="38"/>
        <v>0</v>
      </c>
      <c r="G219" s="122"/>
      <c r="H219" s="122"/>
      <c r="I219" s="122"/>
      <c r="J219" s="109">
        <f t="shared" si="39"/>
        <v>0</v>
      </c>
    </row>
    <row r="220" spans="1:10" hidden="1" outlineLevel="1">
      <c r="A220" s="106" t="s">
        <v>224</v>
      </c>
      <c r="B220" s="104" t="s">
        <v>362</v>
      </c>
      <c r="C220" s="122"/>
      <c r="D220" s="122"/>
      <c r="E220" s="122"/>
      <c r="F220" s="109">
        <f t="shared" si="38"/>
        <v>0</v>
      </c>
      <c r="G220" s="122"/>
      <c r="H220" s="122"/>
      <c r="I220" s="122"/>
      <c r="J220" s="109">
        <f t="shared" si="39"/>
        <v>0</v>
      </c>
    </row>
    <row r="221" spans="1:10" ht="22.5" hidden="1" outlineLevel="1">
      <c r="A221" s="107" t="s">
        <v>225</v>
      </c>
      <c r="B221" s="104" t="s">
        <v>363</v>
      </c>
      <c r="C221" s="122"/>
      <c r="D221" s="122"/>
      <c r="E221" s="122"/>
      <c r="F221" s="109">
        <f t="shared" si="38"/>
        <v>0</v>
      </c>
      <c r="G221" s="122"/>
      <c r="H221" s="122"/>
      <c r="I221" s="122"/>
      <c r="J221" s="109">
        <f t="shared" si="39"/>
        <v>0</v>
      </c>
    </row>
    <row r="222" spans="1:10" ht="22.5" hidden="1" outlineLevel="1">
      <c r="A222" s="107" t="s">
        <v>226</v>
      </c>
      <c r="B222" s="104" t="s">
        <v>243</v>
      </c>
      <c r="C222" s="122"/>
      <c r="D222" s="122"/>
      <c r="E222" s="122"/>
      <c r="F222" s="109">
        <f t="shared" si="38"/>
        <v>0</v>
      </c>
      <c r="G222" s="122"/>
      <c r="H222" s="122"/>
      <c r="I222" s="122"/>
      <c r="J222" s="109">
        <f t="shared" si="39"/>
        <v>0</v>
      </c>
    </row>
    <row r="223" spans="1:10" ht="22.5" hidden="1" outlineLevel="1">
      <c r="A223" s="107" t="s">
        <v>227</v>
      </c>
      <c r="B223" s="104" t="s">
        <v>244</v>
      </c>
      <c r="C223" s="122"/>
      <c r="D223" s="122"/>
      <c r="E223" s="122"/>
      <c r="F223" s="109">
        <f t="shared" si="38"/>
        <v>0</v>
      </c>
      <c r="G223" s="122"/>
      <c r="H223" s="122"/>
      <c r="I223" s="122"/>
      <c r="J223" s="109">
        <f t="shared" si="39"/>
        <v>0</v>
      </c>
    </row>
    <row r="224" spans="1:10" ht="22.5" hidden="1" outlineLevel="1">
      <c r="A224" s="107" t="s">
        <v>228</v>
      </c>
      <c r="B224" s="104" t="s">
        <v>245</v>
      </c>
      <c r="C224" s="122"/>
      <c r="D224" s="122"/>
      <c r="E224" s="122"/>
      <c r="F224" s="109">
        <f t="shared" si="38"/>
        <v>0</v>
      </c>
      <c r="G224" s="122"/>
      <c r="H224" s="122"/>
      <c r="I224" s="122"/>
      <c r="J224" s="109">
        <f t="shared" si="39"/>
        <v>0</v>
      </c>
    </row>
    <row r="225" spans="1:10" ht="22.5" hidden="1" outlineLevel="1">
      <c r="A225" s="107" t="s">
        <v>296</v>
      </c>
      <c r="B225" s="104" t="s">
        <v>364</v>
      </c>
      <c r="C225" s="122"/>
      <c r="D225" s="122"/>
      <c r="E225" s="122"/>
      <c r="F225" s="109">
        <f t="shared" si="38"/>
        <v>0</v>
      </c>
      <c r="G225" s="122"/>
      <c r="H225" s="122"/>
      <c r="I225" s="122"/>
      <c r="J225" s="109">
        <f t="shared" si="39"/>
        <v>0</v>
      </c>
    </row>
    <row r="226" spans="1:10" ht="22.5" hidden="1" outlineLevel="1">
      <c r="A226" s="107" t="s">
        <v>229</v>
      </c>
      <c r="B226" s="104" t="s">
        <v>365</v>
      </c>
      <c r="C226" s="122"/>
      <c r="D226" s="122"/>
      <c r="E226" s="122"/>
      <c r="F226" s="109">
        <f t="shared" si="38"/>
        <v>0</v>
      </c>
      <c r="G226" s="122"/>
      <c r="H226" s="122"/>
      <c r="I226" s="122"/>
      <c r="J226" s="109">
        <f t="shared" si="39"/>
        <v>0</v>
      </c>
    </row>
    <row r="227" spans="1:10" collapsed="1">
      <c r="A227" s="100" t="s">
        <v>109</v>
      </c>
      <c r="B227" s="103" t="s">
        <v>243</v>
      </c>
      <c r="C227" s="122">
        <f>[1]Лист1!$C$233</f>
        <v>0</v>
      </c>
      <c r="D227" s="122">
        <f t="shared" ref="D227:I227" si="40">SUM(D229:D234)</f>
        <v>0</v>
      </c>
      <c r="E227" s="122">
        <f t="shared" si="40"/>
        <v>0</v>
      </c>
      <c r="F227" s="109">
        <f t="shared" si="38"/>
        <v>0</v>
      </c>
      <c r="G227" s="122">
        <f>[1]Лист1!$G$233</f>
        <v>300.39</v>
      </c>
      <c r="H227" s="122">
        <f t="shared" si="40"/>
        <v>0</v>
      </c>
      <c r="I227" s="122">
        <f t="shared" si="40"/>
        <v>0</v>
      </c>
      <c r="J227" s="109">
        <f t="shared" si="39"/>
        <v>300.39</v>
      </c>
    </row>
    <row r="228" spans="1:10">
      <c r="A228" s="46" t="s">
        <v>75</v>
      </c>
      <c r="B228" s="29"/>
      <c r="C228" s="110"/>
      <c r="D228" s="110"/>
      <c r="E228" s="110"/>
      <c r="F228" s="109">
        <f t="shared" si="38"/>
        <v>0</v>
      </c>
      <c r="G228" s="110"/>
      <c r="H228" s="110"/>
      <c r="I228" s="110"/>
      <c r="J228" s="109">
        <f t="shared" si="39"/>
        <v>0</v>
      </c>
    </row>
    <row r="229" spans="1:10">
      <c r="A229" s="33" t="s">
        <v>110</v>
      </c>
      <c r="B229" s="29" t="s">
        <v>244</v>
      </c>
      <c r="C229" s="110">
        <f>[1]Лист1!$C$235</f>
        <v>0</v>
      </c>
      <c r="D229" s="110">
        <f>[2]Лист1!$D$228</f>
        <v>0</v>
      </c>
      <c r="E229" s="110">
        <f>[2]Лист1!$E$228</f>
        <v>0</v>
      </c>
      <c r="F229" s="109">
        <f t="shared" si="38"/>
        <v>0</v>
      </c>
      <c r="G229" s="110">
        <f>[1]Лист1!$G$235</f>
        <v>0</v>
      </c>
      <c r="H229" s="110">
        <f>[2]Лист1!$H$228</f>
        <v>0</v>
      </c>
      <c r="I229" s="110">
        <f>[2]Лист1!$I$228</f>
        <v>0</v>
      </c>
      <c r="J229" s="109">
        <f t="shared" si="39"/>
        <v>0</v>
      </c>
    </row>
    <row r="230" spans="1:10" ht="33.75">
      <c r="A230" s="34" t="s">
        <v>444</v>
      </c>
      <c r="B230" s="29" t="s">
        <v>245</v>
      </c>
      <c r="C230" s="110">
        <f>[1]Лист1!$C$236</f>
        <v>0</v>
      </c>
      <c r="D230" s="110">
        <f>[2]Лист1!$D$229</f>
        <v>0</v>
      </c>
      <c r="E230" s="110">
        <f>[2]Лист1!$E$229</f>
        <v>0</v>
      </c>
      <c r="F230" s="109">
        <f t="shared" si="38"/>
        <v>0</v>
      </c>
      <c r="G230" s="110">
        <f>[1]Лист1!$G$236</f>
        <v>0</v>
      </c>
      <c r="H230" s="110">
        <f>[2]Лист1!$H$229</f>
        <v>0</v>
      </c>
      <c r="I230" s="110">
        <f>[2]Лист1!$I$229</f>
        <v>0</v>
      </c>
      <c r="J230" s="109">
        <f t="shared" si="39"/>
        <v>0</v>
      </c>
    </row>
    <row r="231" spans="1:10">
      <c r="A231" s="34" t="s">
        <v>401</v>
      </c>
      <c r="B231" s="29" t="s">
        <v>364</v>
      </c>
      <c r="C231" s="110">
        <f>[1]Лист1!$C$237</f>
        <v>0</v>
      </c>
      <c r="D231" s="110">
        <f>[2]Лист1!$D$230</f>
        <v>0</v>
      </c>
      <c r="E231" s="110">
        <f>[2]Лист1!$E$230</f>
        <v>0</v>
      </c>
      <c r="F231" s="109">
        <f t="shared" si="38"/>
        <v>0</v>
      </c>
      <c r="G231" s="110">
        <f>[1]Лист1!$G$237</f>
        <v>0</v>
      </c>
      <c r="H231" s="110">
        <f>[2]Лист1!$H$230</f>
        <v>0</v>
      </c>
      <c r="I231" s="110">
        <f>[2]Лист1!$I$230</f>
        <v>0</v>
      </c>
      <c r="J231" s="109">
        <f t="shared" si="39"/>
        <v>0</v>
      </c>
    </row>
    <row r="232" spans="1:10">
      <c r="A232" s="34" t="s">
        <v>111</v>
      </c>
      <c r="B232" s="29" t="s">
        <v>365</v>
      </c>
      <c r="C232" s="110">
        <f>[1]Лист1!$C$238</f>
        <v>0</v>
      </c>
      <c r="D232" s="110">
        <f>[2]Лист1!$D$231</f>
        <v>0</v>
      </c>
      <c r="E232" s="110">
        <f>[2]Лист1!$E$231</f>
        <v>0</v>
      </c>
      <c r="F232" s="109">
        <f t="shared" si="38"/>
        <v>0</v>
      </c>
      <c r="G232" s="110">
        <f>[1]Лист1!$G$238</f>
        <v>0</v>
      </c>
      <c r="H232" s="110">
        <f>[2]Лист1!$H$231</f>
        <v>0</v>
      </c>
      <c r="I232" s="110">
        <f>[2]Лист1!$I$231</f>
        <v>0</v>
      </c>
      <c r="J232" s="109">
        <f t="shared" si="39"/>
        <v>0</v>
      </c>
    </row>
    <row r="233" spans="1:10" ht="22.5">
      <c r="A233" s="34" t="s">
        <v>445</v>
      </c>
      <c r="B233" s="29" t="s">
        <v>366</v>
      </c>
      <c r="C233" s="110">
        <f>[1]Лист1!$C$239</f>
        <v>0</v>
      </c>
      <c r="D233" s="110">
        <f>[2]Лист1!$D$232</f>
        <v>0</v>
      </c>
      <c r="E233" s="110">
        <f>[2]Лист1!$E$232</f>
        <v>0</v>
      </c>
      <c r="F233" s="109">
        <f t="shared" si="38"/>
        <v>0</v>
      </c>
      <c r="G233" s="110">
        <f>[1]Лист1!$G$239</f>
        <v>0</v>
      </c>
      <c r="H233" s="110">
        <f>[2]Лист1!$H$232</f>
        <v>0</v>
      </c>
      <c r="I233" s="110">
        <f>[2]Лист1!$I$232</f>
        <v>0</v>
      </c>
      <c r="J233" s="109">
        <f t="shared" si="39"/>
        <v>0</v>
      </c>
    </row>
    <row r="234" spans="1:10" ht="33.75">
      <c r="A234" s="33" t="s">
        <v>446</v>
      </c>
      <c r="B234" s="29" t="s">
        <v>367</v>
      </c>
      <c r="C234" s="110">
        <f>[1]Лист1!$C$240</f>
        <v>0</v>
      </c>
      <c r="D234" s="110">
        <f>[2]Лист1!$D$233</f>
        <v>0</v>
      </c>
      <c r="E234" s="110">
        <f>[2]Лист1!$E$233</f>
        <v>0</v>
      </c>
      <c r="F234" s="109">
        <f t="shared" si="38"/>
        <v>0</v>
      </c>
      <c r="G234" s="110">
        <f>[1]Лист1!$G$240</f>
        <v>300.39</v>
      </c>
      <c r="H234" s="110">
        <f>[2]Лист1!$H$233</f>
        <v>0</v>
      </c>
      <c r="I234" s="110">
        <f>[2]Лист1!$I$233</f>
        <v>0</v>
      </c>
      <c r="J234" s="109">
        <f t="shared" si="39"/>
        <v>300.39</v>
      </c>
    </row>
    <row r="235" spans="1:10">
      <c r="A235" s="71" t="s">
        <v>126</v>
      </c>
      <c r="B235" s="72" t="s">
        <v>108</v>
      </c>
      <c r="C235" s="118">
        <f>[1]Лист1!$C$241</f>
        <v>0</v>
      </c>
      <c r="D235" s="118">
        <f>[1]Лист1!$D$241</f>
        <v>0</v>
      </c>
      <c r="E235" s="118">
        <f>[1]Лист1!$E$241</f>
        <v>0</v>
      </c>
      <c r="F235" s="109">
        <f t="shared" si="38"/>
        <v>0</v>
      </c>
      <c r="G235" s="118">
        <f>SUM(G237:G240)</f>
        <v>0</v>
      </c>
      <c r="H235" s="118">
        <f>SUM(H237:H240)</f>
        <v>0</v>
      </c>
      <c r="I235" s="118">
        <f>SUM(I237:I240)</f>
        <v>0</v>
      </c>
      <c r="J235" s="109">
        <f t="shared" si="39"/>
        <v>0</v>
      </c>
    </row>
    <row r="236" spans="1:10">
      <c r="A236" s="73" t="s">
        <v>75</v>
      </c>
      <c r="B236" s="74"/>
      <c r="C236" s="30"/>
      <c r="D236" s="30"/>
      <c r="E236" s="30"/>
      <c r="F236" s="109">
        <f t="shared" si="38"/>
        <v>0</v>
      </c>
      <c r="G236" s="30"/>
      <c r="H236" s="30"/>
      <c r="I236" s="30"/>
      <c r="J236" s="109">
        <f t="shared" si="39"/>
        <v>0</v>
      </c>
    </row>
    <row r="237" spans="1:10" ht="22.5">
      <c r="A237" s="75" t="s">
        <v>112</v>
      </c>
      <c r="B237" s="74" t="s">
        <v>368</v>
      </c>
      <c r="C237" s="110">
        <f>[1]Лист1!$C$243</f>
        <v>0</v>
      </c>
      <c r="D237" s="110">
        <f>[2]Лист1!$D$236</f>
        <v>0</v>
      </c>
      <c r="E237" s="110">
        <f>[2]Лист1!$E$236</f>
        <v>0</v>
      </c>
      <c r="F237" s="109">
        <f t="shared" si="38"/>
        <v>0</v>
      </c>
      <c r="G237" s="110">
        <f>[1]Лист1!$G$243</f>
        <v>0</v>
      </c>
      <c r="H237" s="110">
        <f>[2]Лист1!$H$236</f>
        <v>0</v>
      </c>
      <c r="I237" s="110">
        <f>[2]Лист1!$I$236</f>
        <v>0</v>
      </c>
      <c r="J237" s="109">
        <f t="shared" si="39"/>
        <v>0</v>
      </c>
    </row>
    <row r="238" spans="1:10">
      <c r="A238" s="76" t="s">
        <v>127</v>
      </c>
      <c r="B238" s="74" t="s">
        <v>369</v>
      </c>
      <c r="C238" s="110">
        <f>[1]Лист1!$C$244</f>
        <v>0</v>
      </c>
      <c r="D238" s="110">
        <f>[2]Лист1!$D$237</f>
        <v>0</v>
      </c>
      <c r="E238" s="110">
        <f>[2]Лист1!$E$237</f>
        <v>0</v>
      </c>
      <c r="F238" s="109">
        <f t="shared" si="38"/>
        <v>0</v>
      </c>
      <c r="G238" s="110">
        <f>[1]Лист1!$G$244</f>
        <v>0</v>
      </c>
      <c r="H238" s="110">
        <f>[2]Лист1!$H$237</f>
        <v>0</v>
      </c>
      <c r="I238" s="110">
        <f>[2]Лист1!$I$237</f>
        <v>0</v>
      </c>
      <c r="J238" s="109">
        <f t="shared" si="39"/>
        <v>0</v>
      </c>
    </row>
    <row r="239" spans="1:10">
      <c r="A239" s="76" t="s">
        <v>297</v>
      </c>
      <c r="B239" s="74" t="s">
        <v>370</v>
      </c>
      <c r="C239" s="110">
        <f>[1]Лист1!$C$245</f>
        <v>0</v>
      </c>
      <c r="D239" s="110">
        <f>[2]Лист1!$D$238</f>
        <v>0</v>
      </c>
      <c r="E239" s="110">
        <f>[2]Лист1!$E$238</f>
        <v>0</v>
      </c>
      <c r="F239" s="109">
        <f t="shared" si="38"/>
        <v>0</v>
      </c>
      <c r="G239" s="110">
        <f>[1]Лист1!$G$245</f>
        <v>0</v>
      </c>
      <c r="H239" s="110">
        <f>[2]Лист1!$H$238</f>
        <v>0</v>
      </c>
      <c r="I239" s="110">
        <f>[2]Лист1!$I$238</f>
        <v>0</v>
      </c>
      <c r="J239" s="109">
        <f t="shared" si="39"/>
        <v>0</v>
      </c>
    </row>
    <row r="240" spans="1:10">
      <c r="A240" s="77" t="s">
        <v>48</v>
      </c>
      <c r="B240" s="74" t="s">
        <v>371</v>
      </c>
      <c r="C240" s="110">
        <f>[1]Лист1!$C$246</f>
        <v>0</v>
      </c>
      <c r="D240" s="110">
        <f>[2]Лист1!$D$239</f>
        <v>0</v>
      </c>
      <c r="E240" s="110">
        <f>[2]Лист1!$E$239</f>
        <v>0</v>
      </c>
      <c r="F240" s="109">
        <f t="shared" si="38"/>
        <v>0</v>
      </c>
      <c r="G240" s="110">
        <f>[1]Лист1!$G$246</f>
        <v>0</v>
      </c>
      <c r="H240" s="110">
        <f>[2]Лист1!$H$239</f>
        <v>0</v>
      </c>
      <c r="I240" s="110">
        <f>[2]Лист1!$I$239</f>
        <v>0</v>
      </c>
      <c r="J240" s="109">
        <f t="shared" si="39"/>
        <v>0</v>
      </c>
    </row>
    <row r="241" spans="1:10">
      <c r="A241" s="77" t="s">
        <v>447</v>
      </c>
      <c r="B241" s="132" t="s">
        <v>448</v>
      </c>
      <c r="C241" s="110">
        <f>[1]Лист1!$C$248</f>
        <v>0</v>
      </c>
      <c r="D241" s="110"/>
      <c r="E241" s="110"/>
      <c r="F241" s="109">
        <f t="shared" si="38"/>
        <v>0</v>
      </c>
      <c r="G241" s="110">
        <f>[1]Лист1!$G$248</f>
        <v>0</v>
      </c>
      <c r="H241" s="110"/>
      <c r="I241" s="110"/>
      <c r="J241" s="109">
        <f t="shared" si="39"/>
        <v>0</v>
      </c>
    </row>
    <row r="242" spans="1:10">
      <c r="A242" s="77" t="s">
        <v>449</v>
      </c>
      <c r="B242" s="132" t="s">
        <v>450</v>
      </c>
      <c r="C242" s="110">
        <f>[1]Лист1!$C$249</f>
        <v>951928.11</v>
      </c>
      <c r="D242" s="110"/>
      <c r="E242" s="110"/>
      <c r="F242" s="109">
        <f t="shared" si="38"/>
        <v>951928.11</v>
      </c>
      <c r="G242" s="110">
        <f>[1]Лист1!$G$249</f>
        <v>573250.87</v>
      </c>
      <c r="H242" s="110"/>
      <c r="I242" s="110"/>
      <c r="J242" s="109">
        <f t="shared" si="39"/>
        <v>573250.87</v>
      </c>
    </row>
    <row r="243" spans="1:10">
      <c r="A243" s="77" t="s">
        <v>451</v>
      </c>
      <c r="B243" s="132" t="s">
        <v>452</v>
      </c>
      <c r="C243" s="110">
        <f>[1]Лист1!$C$250</f>
        <v>0</v>
      </c>
      <c r="D243" s="110"/>
      <c r="E243" s="110"/>
      <c r="F243" s="109">
        <f t="shared" si="38"/>
        <v>0</v>
      </c>
      <c r="G243" s="110">
        <f>[1]Лист1!$G$250</f>
        <v>0</v>
      </c>
      <c r="H243" s="110"/>
      <c r="I243" s="110"/>
      <c r="J243" s="109">
        <f t="shared" si="39"/>
        <v>0</v>
      </c>
    </row>
    <row r="244" spans="1:10">
      <c r="A244" s="78" t="s">
        <v>441</v>
      </c>
      <c r="B244" s="79" t="s">
        <v>113</v>
      </c>
      <c r="C244" s="125">
        <f>C195+C201+C227+C235+C241+C242+C243</f>
        <v>1114814.8700000001</v>
      </c>
      <c r="D244" s="125">
        <f t="shared" ref="D244:J244" si="41">D195+D201+D227+D235+D241+D242+D243</f>
        <v>0</v>
      </c>
      <c r="E244" s="125">
        <f t="shared" si="41"/>
        <v>0</v>
      </c>
      <c r="F244" s="125">
        <f t="shared" si="41"/>
        <v>1114814.8700000001</v>
      </c>
      <c r="G244" s="125">
        <f t="shared" si="41"/>
        <v>702743.37</v>
      </c>
      <c r="H244" s="125">
        <f t="shared" si="41"/>
        <v>0</v>
      </c>
      <c r="I244" s="125">
        <f t="shared" si="41"/>
        <v>0</v>
      </c>
      <c r="J244" s="125">
        <f t="shared" si="41"/>
        <v>702743.37</v>
      </c>
    </row>
    <row r="245" spans="1:10">
      <c r="A245" s="80" t="s">
        <v>114</v>
      </c>
      <c r="B245" s="74"/>
      <c r="C245" s="110"/>
      <c r="D245" s="110"/>
      <c r="E245" s="110"/>
      <c r="F245" s="110"/>
      <c r="G245" s="110"/>
      <c r="H245" s="110"/>
      <c r="I245" s="110"/>
      <c r="J245" s="117"/>
    </row>
    <row r="246" spans="1:10">
      <c r="A246" s="81" t="s">
        <v>49</v>
      </c>
      <c r="B246" s="82" t="s">
        <v>372</v>
      </c>
      <c r="C246" s="126">
        <f>C247+C255</f>
        <v>7228550.7699999996</v>
      </c>
      <c r="D246" s="126">
        <f t="shared" ref="D246:I246" si="42">D247+D255</f>
        <v>0</v>
      </c>
      <c r="E246" s="126">
        <f t="shared" si="42"/>
        <v>0</v>
      </c>
      <c r="F246" s="109">
        <f t="shared" ref="F246:F268" si="43">C246+D246+E246</f>
        <v>7228550.7699999996</v>
      </c>
      <c r="G246" s="126">
        <f t="shared" si="42"/>
        <v>7810225.2300000032</v>
      </c>
      <c r="H246" s="126">
        <f t="shared" si="42"/>
        <v>0</v>
      </c>
      <c r="I246" s="126">
        <f t="shared" si="42"/>
        <v>0</v>
      </c>
      <c r="J246" s="109">
        <f t="shared" ref="J246:J268" si="44">G246+H246+I246</f>
        <v>7810225.2300000032</v>
      </c>
    </row>
    <row r="247" spans="1:10">
      <c r="A247" s="83" t="s">
        <v>423</v>
      </c>
      <c r="B247" s="82" t="s">
        <v>373</v>
      </c>
      <c r="C247" s="126">
        <f>[1]Лист1!$C$254</f>
        <v>6943457.1299999999</v>
      </c>
      <c r="D247" s="126">
        <f>[1]Лист1!$D$254</f>
        <v>0</v>
      </c>
      <c r="E247" s="126">
        <f>[1]Лист1!$E$254</f>
        <v>0</v>
      </c>
      <c r="F247" s="109">
        <f t="shared" si="43"/>
        <v>6943457.1299999999</v>
      </c>
      <c r="G247" s="126">
        <f>G252</f>
        <v>6798927.4100000039</v>
      </c>
      <c r="H247" s="126">
        <f>[2]Лист1!$H$244</f>
        <v>0</v>
      </c>
      <c r="I247" s="126">
        <f>[2]Лист1!$I$244</f>
        <v>0</v>
      </c>
      <c r="J247" s="109">
        <f t="shared" si="44"/>
        <v>6798927.4100000039</v>
      </c>
    </row>
    <row r="248" spans="1:10" hidden="1" outlineLevel="1">
      <c r="A248" s="84" t="s">
        <v>50</v>
      </c>
      <c r="B248" s="82" t="s">
        <v>375</v>
      </c>
      <c r="C248" s="128">
        <f>C250-C251</f>
        <v>0</v>
      </c>
      <c r="D248" s="128">
        <f t="shared" ref="D248:I248" si="45">D250-D251</f>
        <v>0</v>
      </c>
      <c r="E248" s="128">
        <f t="shared" si="45"/>
        <v>0</v>
      </c>
      <c r="F248" s="109">
        <f t="shared" si="43"/>
        <v>0</v>
      </c>
      <c r="G248" s="128">
        <f t="shared" si="45"/>
        <v>0</v>
      </c>
      <c r="H248" s="128">
        <f t="shared" si="45"/>
        <v>0</v>
      </c>
      <c r="I248" s="128">
        <f t="shared" si="45"/>
        <v>0</v>
      </c>
      <c r="J248" s="109">
        <f t="shared" si="44"/>
        <v>0</v>
      </c>
    </row>
    <row r="249" spans="1:10" hidden="1" outlineLevel="1">
      <c r="A249" s="73" t="s">
        <v>51</v>
      </c>
      <c r="B249" s="74"/>
      <c r="C249" s="110"/>
      <c r="D249" s="110"/>
      <c r="E249" s="110"/>
      <c r="F249" s="109">
        <f t="shared" si="43"/>
        <v>0</v>
      </c>
      <c r="G249" s="110"/>
      <c r="H249" s="110"/>
      <c r="I249" s="110"/>
      <c r="J249" s="109">
        <f t="shared" si="44"/>
        <v>0</v>
      </c>
    </row>
    <row r="250" spans="1:10" hidden="1" outlineLevel="1">
      <c r="A250" s="85" t="s">
        <v>129</v>
      </c>
      <c r="B250" s="74" t="s">
        <v>376</v>
      </c>
      <c r="C250" s="110"/>
      <c r="D250" s="110"/>
      <c r="E250" s="110"/>
      <c r="F250" s="109">
        <f t="shared" si="43"/>
        <v>0</v>
      </c>
      <c r="G250" s="110"/>
      <c r="H250" s="110"/>
      <c r="I250" s="110"/>
      <c r="J250" s="109">
        <f t="shared" si="44"/>
        <v>0</v>
      </c>
    </row>
    <row r="251" spans="1:10" hidden="1" outlineLevel="1">
      <c r="A251" s="76" t="s">
        <v>115</v>
      </c>
      <c r="B251" s="74" t="s">
        <v>377</v>
      </c>
      <c r="C251" s="110"/>
      <c r="D251" s="110"/>
      <c r="E251" s="110"/>
      <c r="F251" s="109">
        <f t="shared" si="43"/>
        <v>0</v>
      </c>
      <c r="G251" s="110"/>
      <c r="H251" s="110"/>
      <c r="I251" s="110"/>
      <c r="J251" s="109">
        <f t="shared" si="44"/>
        <v>0</v>
      </c>
    </row>
    <row r="252" spans="1:10" collapsed="1">
      <c r="A252" s="86" t="s">
        <v>116</v>
      </c>
      <c r="B252" s="87" t="s">
        <v>374</v>
      </c>
      <c r="C252" s="124">
        <f>[1]Лист1!$C$249</f>
        <v>951928.11</v>
      </c>
      <c r="D252" s="124">
        <f>[2]Лист1!$D$249</f>
        <v>0</v>
      </c>
      <c r="E252" s="124">
        <f>[2]Лист1!$E$244</f>
        <v>0</v>
      </c>
      <c r="F252" s="109">
        <f t="shared" si="43"/>
        <v>951928.11</v>
      </c>
      <c r="G252" s="124">
        <f>[3]Лист1!$L$29</f>
        <v>6798927.4100000039</v>
      </c>
      <c r="H252" s="124">
        <f>[2]Лист1!$H$249</f>
        <v>0</v>
      </c>
      <c r="I252" s="124">
        <f>[2]Лист1!$I$249</f>
        <v>0</v>
      </c>
      <c r="J252" s="109">
        <f t="shared" si="44"/>
        <v>6798927.4100000039</v>
      </c>
    </row>
    <row r="253" spans="1:10">
      <c r="A253" s="88" t="s">
        <v>52</v>
      </c>
      <c r="B253" s="74" t="s">
        <v>378</v>
      </c>
      <c r="C253" s="110">
        <f>[2]Лист1!$C$250</f>
        <v>0</v>
      </c>
      <c r="D253" s="110">
        <f>[2]Лист1!$D$250</f>
        <v>0</v>
      </c>
      <c r="E253" s="110">
        <f>[2]Лист1!$E$250</f>
        <v>0</v>
      </c>
      <c r="F253" s="109">
        <f t="shared" si="43"/>
        <v>0</v>
      </c>
      <c r="G253" s="110">
        <f>[2]Лист1!$G$250</f>
        <v>0</v>
      </c>
      <c r="H253" s="110">
        <f>[2]Лист1!$H$250</f>
        <v>0</v>
      </c>
      <c r="I253" s="110">
        <f>[2]Лист1!$I$250</f>
        <v>0</v>
      </c>
      <c r="J253" s="109">
        <f t="shared" si="44"/>
        <v>0</v>
      </c>
    </row>
    <row r="254" spans="1:10">
      <c r="A254" s="88" t="s">
        <v>53</v>
      </c>
      <c r="B254" s="74"/>
      <c r="C254" s="110">
        <f>[2]Лист1!$C$251</f>
        <v>0</v>
      </c>
      <c r="D254" s="110">
        <f>[2]Лист1!$D$251</f>
        <v>0</v>
      </c>
      <c r="E254" s="110">
        <f>[2]Лист1!$E$251</f>
        <v>0</v>
      </c>
      <c r="F254" s="109">
        <f t="shared" si="43"/>
        <v>0</v>
      </c>
      <c r="G254" s="110">
        <f>[2]Лист1!$G$251</f>
        <v>0</v>
      </c>
      <c r="H254" s="110">
        <f>[2]Лист1!$H$248</f>
        <v>0</v>
      </c>
      <c r="I254" s="110">
        <f>[2]Лист1!$I$248</f>
        <v>0</v>
      </c>
      <c r="J254" s="109">
        <f t="shared" si="44"/>
        <v>0</v>
      </c>
    </row>
    <row r="255" spans="1:10">
      <c r="A255" s="86" t="s">
        <v>117</v>
      </c>
      <c r="B255" s="87" t="s">
        <v>379</v>
      </c>
      <c r="C255" s="124">
        <f>[1]Лист1!$C$263</f>
        <v>285093.64</v>
      </c>
      <c r="D255" s="124">
        <f>[2]Лист1!$D$252</f>
        <v>0</v>
      </c>
      <c r="E255" s="124">
        <f>[2]Лист1!$E$252</f>
        <v>0</v>
      </c>
      <c r="F255" s="109">
        <f t="shared" si="43"/>
        <v>285093.64</v>
      </c>
      <c r="G255" s="124">
        <f>G266</f>
        <v>1011297.8199999994</v>
      </c>
      <c r="H255" s="124">
        <f>[2]Лист1!$H$252</f>
        <v>0</v>
      </c>
      <c r="I255" s="124">
        <f>[2]Лист1!$I$252</f>
        <v>0</v>
      </c>
      <c r="J255" s="109">
        <f t="shared" si="44"/>
        <v>1011297.8199999994</v>
      </c>
    </row>
    <row r="256" spans="1:10" hidden="1" outlineLevel="1">
      <c r="A256" s="86" t="s">
        <v>132</v>
      </c>
      <c r="B256" s="87" t="s">
        <v>380</v>
      </c>
      <c r="C256" s="124">
        <f>C258+C259+C260+C261-C262-C263-C264-C265</f>
        <v>0</v>
      </c>
      <c r="D256" s="124">
        <f t="shared" ref="D256:I256" si="46">D258+D259+D260+D261-D262-D263-D264-D265</f>
        <v>0</v>
      </c>
      <c r="E256" s="124">
        <f t="shared" si="46"/>
        <v>0</v>
      </c>
      <c r="F256" s="109">
        <f t="shared" si="43"/>
        <v>0</v>
      </c>
      <c r="G256" s="124">
        <f t="shared" si="46"/>
        <v>0</v>
      </c>
      <c r="H256" s="124">
        <f t="shared" si="46"/>
        <v>0</v>
      </c>
      <c r="I256" s="124">
        <f t="shared" si="46"/>
        <v>0</v>
      </c>
      <c r="J256" s="109">
        <f t="shared" si="44"/>
        <v>0</v>
      </c>
    </row>
    <row r="257" spans="1:10" hidden="1" outlineLevel="1">
      <c r="A257" s="73" t="s">
        <v>75</v>
      </c>
      <c r="B257" s="74"/>
      <c r="C257" s="110"/>
      <c r="D257" s="110"/>
      <c r="E257" s="110"/>
      <c r="F257" s="109">
        <f t="shared" si="43"/>
        <v>0</v>
      </c>
      <c r="G257" s="110"/>
      <c r="H257" s="110"/>
      <c r="I257" s="110"/>
      <c r="J257" s="109">
        <f t="shared" si="44"/>
        <v>0</v>
      </c>
    </row>
    <row r="258" spans="1:10" hidden="1" outlineLevel="1">
      <c r="A258" s="85" t="s">
        <v>118</v>
      </c>
      <c r="B258" s="74" t="s">
        <v>381</v>
      </c>
      <c r="C258" s="110"/>
      <c r="D258" s="110"/>
      <c r="E258" s="110"/>
      <c r="F258" s="109">
        <f t="shared" si="43"/>
        <v>0</v>
      </c>
      <c r="G258" s="110"/>
      <c r="H258" s="110"/>
      <c r="I258" s="110"/>
      <c r="J258" s="109">
        <f t="shared" si="44"/>
        <v>0</v>
      </c>
    </row>
    <row r="259" spans="1:10" ht="22.5" hidden="1" outlineLevel="1">
      <c r="A259" s="77" t="s">
        <v>119</v>
      </c>
      <c r="B259" s="74" t="s">
        <v>382</v>
      </c>
      <c r="C259" s="110"/>
      <c r="D259" s="110"/>
      <c r="E259" s="110"/>
      <c r="F259" s="109">
        <f t="shared" si="43"/>
        <v>0</v>
      </c>
      <c r="G259" s="110"/>
      <c r="H259" s="110"/>
      <c r="I259" s="110"/>
      <c r="J259" s="109">
        <f t="shared" si="44"/>
        <v>0</v>
      </c>
    </row>
    <row r="260" spans="1:10" ht="22.5" hidden="1" outlineLevel="1">
      <c r="A260" s="77" t="s">
        <v>120</v>
      </c>
      <c r="B260" s="74" t="s">
        <v>383</v>
      </c>
      <c r="C260" s="110"/>
      <c r="D260" s="110"/>
      <c r="E260" s="110"/>
      <c r="F260" s="109">
        <f t="shared" si="43"/>
        <v>0</v>
      </c>
      <c r="G260" s="110"/>
      <c r="H260" s="110"/>
      <c r="I260" s="110"/>
      <c r="J260" s="109">
        <f t="shared" si="44"/>
        <v>0</v>
      </c>
    </row>
    <row r="261" spans="1:10" hidden="1" outlineLevel="1">
      <c r="A261" s="76" t="s">
        <v>121</v>
      </c>
      <c r="B261" s="74" t="s">
        <v>384</v>
      </c>
      <c r="C261" s="110"/>
      <c r="D261" s="110"/>
      <c r="E261" s="110"/>
      <c r="F261" s="109">
        <f t="shared" si="43"/>
        <v>0</v>
      </c>
      <c r="G261" s="110"/>
      <c r="H261" s="110"/>
      <c r="I261" s="110"/>
      <c r="J261" s="109">
        <f t="shared" si="44"/>
        <v>0</v>
      </c>
    </row>
    <row r="262" spans="1:10" hidden="1" outlineLevel="1">
      <c r="A262" s="76" t="s">
        <v>122</v>
      </c>
      <c r="B262" s="74" t="s">
        <v>385</v>
      </c>
      <c r="C262" s="110"/>
      <c r="D262" s="110"/>
      <c r="E262" s="110"/>
      <c r="F262" s="109">
        <f t="shared" si="43"/>
        <v>0</v>
      </c>
      <c r="G262" s="110"/>
      <c r="H262" s="110"/>
      <c r="I262" s="110"/>
      <c r="J262" s="109">
        <f t="shared" si="44"/>
        <v>0</v>
      </c>
    </row>
    <row r="263" spans="1:10" ht="22.5" hidden="1" outlineLevel="1">
      <c r="A263" s="77" t="s">
        <v>123</v>
      </c>
      <c r="B263" s="74" t="s">
        <v>386</v>
      </c>
      <c r="C263" s="110"/>
      <c r="D263" s="110"/>
      <c r="E263" s="110"/>
      <c r="F263" s="109">
        <f t="shared" si="43"/>
        <v>0</v>
      </c>
      <c r="G263" s="110"/>
      <c r="H263" s="110"/>
      <c r="I263" s="110"/>
      <c r="J263" s="109">
        <f t="shared" si="44"/>
        <v>0</v>
      </c>
    </row>
    <row r="264" spans="1:10" ht="22.5" hidden="1" outlineLevel="1">
      <c r="A264" s="77" t="s">
        <v>124</v>
      </c>
      <c r="B264" s="74" t="s">
        <v>387</v>
      </c>
      <c r="C264" s="110"/>
      <c r="D264" s="110"/>
      <c r="E264" s="110"/>
      <c r="F264" s="109">
        <f t="shared" si="43"/>
        <v>0</v>
      </c>
      <c r="G264" s="110"/>
      <c r="H264" s="110"/>
      <c r="I264" s="110"/>
      <c r="J264" s="109">
        <f t="shared" si="44"/>
        <v>0</v>
      </c>
    </row>
    <row r="265" spans="1:10" ht="22.5" hidden="1" outlineLevel="1">
      <c r="A265" s="77" t="s">
        <v>130</v>
      </c>
      <c r="B265" s="74" t="s">
        <v>388</v>
      </c>
      <c r="C265" s="110"/>
      <c r="D265" s="110"/>
      <c r="E265" s="110"/>
      <c r="F265" s="109">
        <f t="shared" si="43"/>
        <v>0</v>
      </c>
      <c r="G265" s="110"/>
      <c r="H265" s="110"/>
      <c r="I265" s="110"/>
      <c r="J265" s="109">
        <f t="shared" si="44"/>
        <v>0</v>
      </c>
    </row>
    <row r="266" spans="1:10" ht="22.5" collapsed="1">
      <c r="A266" s="90" t="s">
        <v>125</v>
      </c>
      <c r="B266" s="91" t="s">
        <v>389</v>
      </c>
      <c r="C266" s="124"/>
      <c r="D266" s="124">
        <f>[2]Лист1!$D$263</f>
        <v>0</v>
      </c>
      <c r="E266" s="124">
        <f>[2]Лист1!$E$263</f>
        <v>0</v>
      </c>
      <c r="F266" s="109">
        <f t="shared" si="43"/>
        <v>0</v>
      </c>
      <c r="G266" s="124">
        <f>[3]Лист1!$P$29</f>
        <v>1011297.8199999994</v>
      </c>
      <c r="H266" s="124">
        <f>[2]Лист1!$H$263</f>
        <v>0</v>
      </c>
      <c r="I266" s="124">
        <f>[2]Лист1!$I$263</f>
        <v>0</v>
      </c>
      <c r="J266" s="109">
        <f t="shared" si="44"/>
        <v>1011297.8199999994</v>
      </c>
    </row>
    <row r="267" spans="1:10">
      <c r="A267" s="92" t="s">
        <v>439</v>
      </c>
      <c r="B267" s="93" t="s">
        <v>390</v>
      </c>
      <c r="C267" s="126">
        <f>C244+C246</f>
        <v>8343365.6399999997</v>
      </c>
      <c r="D267" s="126">
        <f t="shared" ref="D267:I267" si="47">D244+D246</f>
        <v>0</v>
      </c>
      <c r="E267" s="126">
        <f t="shared" si="47"/>
        <v>0</v>
      </c>
      <c r="F267" s="109">
        <f t="shared" si="43"/>
        <v>8343365.6399999997</v>
      </c>
      <c r="G267" s="126">
        <f t="shared" si="47"/>
        <v>8512968.6000000034</v>
      </c>
      <c r="H267" s="126">
        <f t="shared" si="47"/>
        <v>0</v>
      </c>
      <c r="I267" s="126">
        <f t="shared" si="47"/>
        <v>0</v>
      </c>
      <c r="J267" s="109">
        <f t="shared" si="44"/>
        <v>8512968.6000000034</v>
      </c>
    </row>
    <row r="268" spans="1:10" ht="20.25" customHeight="1">
      <c r="A268" s="30" t="s">
        <v>246</v>
      </c>
      <c r="B268" s="89"/>
      <c r="C268" s="129">
        <f>C267-C190</f>
        <v>0</v>
      </c>
      <c r="D268" s="129">
        <f t="shared" ref="D268:I268" si="48">D267-D190</f>
        <v>0</v>
      </c>
      <c r="E268" s="129">
        <f t="shared" si="48"/>
        <v>0</v>
      </c>
      <c r="F268" s="109">
        <f t="shared" si="43"/>
        <v>0</v>
      </c>
      <c r="G268" s="129">
        <f t="shared" si="48"/>
        <v>0</v>
      </c>
      <c r="H268" s="129">
        <f t="shared" si="48"/>
        <v>0</v>
      </c>
      <c r="I268" s="129">
        <f t="shared" si="48"/>
        <v>0</v>
      </c>
      <c r="J268" s="109">
        <f t="shared" si="44"/>
        <v>0</v>
      </c>
    </row>
    <row r="269" spans="1:10">
      <c r="A269" s="30"/>
      <c r="B269" s="89"/>
      <c r="C269" s="30"/>
      <c r="D269" s="30"/>
      <c r="E269" s="30"/>
      <c r="F269" s="30"/>
      <c r="G269" s="30"/>
      <c r="H269" s="30"/>
      <c r="I269" s="30"/>
      <c r="J269" s="31"/>
    </row>
  </sheetData>
  <mergeCells count="6">
    <mergeCell ref="B57:B58"/>
    <mergeCell ref="B114:B115"/>
    <mergeCell ref="B88:B89"/>
    <mergeCell ref="B62:B63"/>
    <mergeCell ref="B76:B77"/>
    <mergeCell ref="B71:B7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8" fitToHeight="2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FO</cp:lastModifiedBy>
  <cp:lastPrinted>2016-01-26T11:11:50Z</cp:lastPrinted>
  <dcterms:created xsi:type="dcterms:W3CDTF">2011-12-28T05:52:42Z</dcterms:created>
  <dcterms:modified xsi:type="dcterms:W3CDTF">2016-02-26T07:51:03Z</dcterms:modified>
</cp:coreProperties>
</file>